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0_使い方" sheetId="1" state="visible" r:id="rId1"/>
    <sheet name="01_資本政策表" sheetId="2" state="visible" r:id="rId2"/>
    <sheet name="02_SOプール管理" sheetId="3" state="visible" r:id="rId3"/>
    <sheet name="03_Exit手取り早見表" sheetId="4" state="visible" r:id="rId4"/>
    <sheet name="04_チェックリスト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;-#,##0;"/>
    <numFmt numFmtId="165" formatCode="#,##0&quot;円&quot;"/>
    <numFmt numFmtId="166" formatCode="#,##0&quot;株&quot;"/>
    <numFmt numFmtId="167" formatCode="0.0%"/>
    <numFmt numFmtId="168" formatCode="#,##0.0"/>
  </numFmts>
  <fonts count="6">
    <font>
      <name val="Calibri"/>
      <family val="2"/>
      <color theme="1"/>
      <sz val="11"/>
      <scheme val="minor"/>
    </font>
    <font>
      <name val="Yu Gothic"/>
      <b val="1"/>
      <color rgb="001f3a5f"/>
      <sz val="16"/>
    </font>
    <font>
      <name val="Yu Gothic"/>
      <color rgb="00555555"/>
      <sz val="9"/>
    </font>
    <font>
      <name val="Yu Gothic"/>
      <color rgb="00222222"/>
      <sz val="10"/>
    </font>
    <font>
      <name val="Yu Gothic"/>
      <b val="1"/>
      <color rgb="001f3a5f"/>
      <sz val="11"/>
    </font>
    <font>
      <name val="Yu Gothic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e8eef5"/>
        <bgColor rgb="00e8eef5"/>
      </patternFill>
    </fill>
    <fill>
      <patternFill patternType="solid">
        <fgColor rgb="00fff7e6"/>
        <bgColor rgb="00fff7e6"/>
      </patternFill>
    </fill>
    <fill>
      <patternFill patternType="solid">
        <fgColor rgb="001f3a5f"/>
        <bgColor rgb="001f3a5f"/>
      </patternFill>
    </fill>
    <fill>
      <patternFill patternType="solid">
        <fgColor rgb="00fef3c7"/>
        <bgColor rgb="00fef3c7"/>
      </patternFill>
    </fill>
    <fill>
      <patternFill patternType="solid">
        <fgColor rgb="00ecfdf5"/>
        <bgColor rgb="00ecfdf5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center"/>
    </xf>
    <xf numFmtId="0" fontId="4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center"/>
    </xf>
    <xf numFmtId="0" fontId="5" fillId="4" borderId="0" applyAlignment="1" pivotButton="0" quotePrefix="0" xfId="0">
      <alignment horizontal="center" wrapText="1"/>
    </xf>
    <xf numFmtId="0" fontId="3" fillId="2" borderId="0" applyAlignment="1" pivotButton="0" quotePrefix="0" xfId="0">
      <alignment horizontal="left" vertical="center" wrapText="1"/>
    </xf>
    <xf numFmtId="164" fontId="0" fillId="3" borderId="1" pivotButton="0" quotePrefix="0" xfId="0"/>
    <xf numFmtId="164" fontId="0" fillId="6" borderId="1" pivotButton="0" quotePrefix="0" xfId="0"/>
    <xf numFmtId="10" fontId="0" fillId="6" borderId="1" pivotButton="0" quotePrefix="0" xfId="0"/>
    <xf numFmtId="0" fontId="4" fillId="5" borderId="0" applyAlignment="1" pivotButton="0" quotePrefix="0" xfId="0">
      <alignment horizontal="left" vertical="center" wrapText="1"/>
    </xf>
    <xf numFmtId="10" fontId="4" fillId="5" borderId="1" pivotButton="0" quotePrefix="0" xfId="0"/>
    <xf numFmtId="164" fontId="4" fillId="6" borderId="1" pivotButton="0" quotePrefix="0" xfId="0"/>
    <xf numFmtId="10" fontId="4" fillId="6" borderId="1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165" fontId="0" fillId="3" borderId="1" pivotButton="0" quotePrefix="0" xfId="0"/>
    <xf numFmtId="0" fontId="0" fillId="2" borderId="1" applyAlignment="1" pivotButton="0" quotePrefix="0" xfId="0">
      <alignment horizontal="center"/>
    </xf>
    <xf numFmtId="0" fontId="4" fillId="2" borderId="0" pivotButton="0" quotePrefix="0" xfId="0"/>
    <xf numFmtId="0" fontId="0" fillId="3" borderId="1" pivotButton="0" quotePrefix="0" xfId="0"/>
    <xf numFmtId="0" fontId="5" fillId="4" borderId="1" applyAlignment="1" pivotButton="0" quotePrefix="0" xfId="0">
      <alignment horizontal="center"/>
    </xf>
    <xf numFmtId="0" fontId="3" fillId="3" borderId="1" pivotButton="0" quotePrefix="0" xfId="0"/>
    <xf numFmtId="3" fontId="3" fillId="3" borderId="1" pivotButton="0" quotePrefix="0" xfId="0"/>
    <xf numFmtId="165" fontId="3" fillId="3" borderId="1" pivotButton="0" quotePrefix="0" xfId="0"/>
    <xf numFmtId="166" fontId="4" fillId="6" borderId="1" pivotButton="0" quotePrefix="0" xfId="0"/>
    <xf numFmtId="167" fontId="3" fillId="3" borderId="1" pivotButton="0" quotePrefix="0" xfId="0"/>
    <xf numFmtId="3" fontId="3" fillId="6" borderId="1" pivotButton="0" quotePrefix="0" xfId="0"/>
    <xf numFmtId="10" fontId="3" fillId="6" borderId="1" pivotButton="0" quotePrefix="0" xfId="0"/>
    <xf numFmtId="168" fontId="3" fillId="3" borderId="1" pivotButton="0" quotePrefix="0" xfId="0"/>
    <xf numFmtId="10" fontId="3" fillId="3" borderId="1" pivotButton="0" quotePrefix="0" xfId="0"/>
    <xf numFmtId="168" fontId="3" fillId="6" borderId="1" pivotButton="0" quotePrefix="0" xfId="0"/>
    <xf numFmtId="0" fontId="3" fillId="0" borderId="1" applyAlignment="1" pivotButton="0" quotePrefix="0" xfId="0">
      <alignment horizontal="center"/>
    </xf>
    <xf numFmtId="0" fontId="3" fillId="2" borderId="1" pivotButton="0" quotePrefix="0" xfId="0"/>
    <xf numFmtId="0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56"/>
  <sheetViews>
    <sheetView workbookViewId="0">
      <selection activeCell="A1" sqref="A1"/>
    </sheetView>
  </sheetViews>
  <sheetFormatPr baseColWidth="8" defaultRowHeight="15"/>
  <cols>
    <col width="3" customWidth="1" min="1" max="1"/>
    <col width="105" customWidth="1" min="2" max="2"/>
  </cols>
  <sheetData>
    <row r="2">
      <c r="B2" s="1" t="inlineStr">
        <is>
          <t>資本政策テンプレート（創業〜IPOまで）</t>
        </is>
      </c>
    </row>
    <row r="3">
      <c r="B3" s="2" t="inlineStr">
        <is>
          <t>経営戦略センター株式会社｜https://ipo-roadmap.jp</t>
        </is>
      </c>
    </row>
    <row r="5">
      <c r="B5" s="3" t="inlineStr"/>
    </row>
    <row r="6">
      <c r="B6" s="4" t="inlineStr">
        <is>
          <t>■ このテンプレートについて</t>
        </is>
      </c>
    </row>
    <row r="7">
      <c r="B7" s="3" t="inlineStr">
        <is>
          <t>実務で広く使われる「資本政策表」のフォーマットに準拠した Excel テンプレートです。</t>
        </is>
      </c>
    </row>
    <row r="8">
      <c r="B8" s="3" t="inlineStr">
        <is>
          <t>創業時から IPO 公募までの 7 ラウンドを横軸に取り、各株主の保有株数・持株比率の推移を</t>
        </is>
      </c>
    </row>
    <row r="9">
      <c r="B9" s="3" t="inlineStr">
        <is>
          <t>顕在株式（普通株・優先株）と潜在株式（ストックオプション等）に分けて管理します。</t>
        </is>
      </c>
    </row>
    <row r="10">
      <c r="B10" s="3" t="inlineStr"/>
    </row>
    <row r="11">
      <c r="B11" s="4" t="inlineStr">
        <is>
          <t>■ シート構成</t>
        </is>
      </c>
    </row>
    <row r="12">
      <c r="B12" s="3" t="inlineStr">
        <is>
          <t xml:space="preserve">  01_資本政策表           ：メインシート。7 ラウンド × 株主の保有・比率・調達金額を一括管理</t>
        </is>
      </c>
    </row>
    <row r="13">
      <c r="B13" s="3" t="inlineStr">
        <is>
          <t xml:space="preserve">  02_SOプール管理         ：ストックオプション付与履歴・残プール枠・希薄化への影響を一覧管理</t>
        </is>
      </c>
    </row>
    <row r="14">
      <c r="B14" s="3" t="inlineStr">
        <is>
          <t xml:space="preserve">  03_Exit手取り早見表     ：IPO・M&amp;A シナリオ別の創業者・VC・SO 保有者の手取りを試算</t>
        </is>
      </c>
    </row>
    <row r="15">
      <c r="B15" s="3" t="inlineStr">
        <is>
          <t xml:space="preserve">  04_チェックリスト       ：創業時〜IPO 申請期までの設計確認ポイント 25 項目</t>
        </is>
      </c>
    </row>
    <row r="16">
      <c r="B16" s="3" t="inlineStr"/>
    </row>
    <row r="17">
      <c r="B17" s="4" t="inlineStr">
        <is>
          <t>■ 使い方（メインシート）</t>
        </is>
      </c>
    </row>
    <row r="18">
      <c r="B18" s="3" t="inlineStr">
        <is>
          <t xml:space="preserve">  1. 行 2 の各ラウンドの実施日（yymmdd 形式）を入力</t>
        </is>
      </c>
    </row>
    <row r="19">
      <c r="B19" s="3" t="inlineStr">
        <is>
          <t xml:space="preserve">  2. 行 6〜10（内部株主）、行 12〜20（外部株主）の各ラウンドの「増減株数」セル</t>
        </is>
      </c>
    </row>
    <row r="20">
      <c r="B20" s="3" t="inlineStr">
        <is>
          <t xml:space="preserve">     （オレンジ背景）に新規発行または取得株数を入力</t>
        </is>
      </c>
    </row>
    <row r="21">
      <c r="B21" s="3" t="inlineStr">
        <is>
          <t xml:space="preserve">        - 顕在の増減株数：その株主が今回取得する普通株・優先株の株数</t>
        </is>
      </c>
    </row>
    <row r="22">
      <c r="B22" s="3" t="inlineStr">
        <is>
          <t xml:space="preserve">        - 潜在の増減株数：その株主が今回取得する新株予約権（SO等）の対象株数</t>
        </is>
      </c>
    </row>
    <row r="23">
      <c r="B23" s="3" t="inlineStr">
        <is>
          <t xml:space="preserve">  3. 行 26（株価）に各ラウンドの 1 株あたり株価（円）を入力</t>
        </is>
      </c>
    </row>
    <row r="24">
      <c r="B24" s="3" t="inlineStr">
        <is>
          <t xml:space="preserve">  4. 緑背景セル（保有株数・持株比率・時価総額・累計調達金額）は自動計算されます</t>
        </is>
      </c>
    </row>
    <row r="25">
      <c r="B25" s="3" t="inlineStr"/>
    </row>
    <row r="26">
      <c r="B26" s="4" t="inlineStr">
        <is>
          <t>■ 7 ラウンドの想定</t>
        </is>
      </c>
    </row>
    <row r="27">
      <c r="B27" s="3" t="inlineStr">
        <is>
          <t xml:space="preserve">  Round 1: 設立                 （創業者の普通株式発行）</t>
        </is>
      </c>
    </row>
    <row r="28">
      <c r="B28" s="3" t="inlineStr">
        <is>
          <t xml:space="preserve">  Round 2: Seed_普通株           （エンジェル・Seed VC の普通株割当）</t>
        </is>
      </c>
    </row>
    <row r="29">
      <c r="B29" s="3" t="inlineStr">
        <is>
          <t xml:space="preserve">  Round 3: Series A_A 種優先株    （Series A の優先株割当）</t>
        </is>
      </c>
    </row>
    <row r="30">
      <c r="B30" s="3" t="inlineStr">
        <is>
          <t xml:space="preserve">  Round 4: Series B_B 種優先株    （Series B の優先株割当）</t>
        </is>
      </c>
    </row>
    <row r="31">
      <c r="B31" s="3" t="inlineStr">
        <is>
          <t xml:space="preserve">  Round 5: Series C_C 種優先株    （Series C の優先株割当）</t>
        </is>
      </c>
    </row>
    <row r="32">
      <c r="B32" s="3" t="inlineStr">
        <is>
          <t xml:space="preserve">  Round 6: Pre-IPO_D 種優先株     （上場前ラスト調達）</t>
        </is>
      </c>
    </row>
    <row r="33">
      <c r="B33" s="3" t="inlineStr">
        <is>
          <t xml:space="preserve">  Round 7: IPO 公募              （上場時の公募増資）</t>
        </is>
      </c>
    </row>
    <row r="34">
      <c r="B34" s="3" t="inlineStr"/>
    </row>
    <row r="35">
      <c r="B35" s="4" t="inlineStr">
        <is>
          <t>■ 数式の連鎖</t>
        </is>
      </c>
    </row>
    <row r="36">
      <c r="B36" s="3" t="inlineStr">
        <is>
          <t xml:space="preserve">  各ラウンドの「保有株数」= 前ラウンドの保有株数 + 今ラウンドの増減株数</t>
        </is>
      </c>
    </row>
    <row r="37">
      <c r="B37" s="3" t="inlineStr">
        <is>
          <t xml:space="preserve">  この連鎖で 7 ラウンド分の希薄化が自動で計算されます。</t>
        </is>
      </c>
    </row>
    <row r="38">
      <c r="B38" s="3" t="inlineStr"/>
    </row>
    <row r="39">
      <c r="B39" s="4" t="inlineStr">
        <is>
          <t>■ 留意事項</t>
        </is>
      </c>
    </row>
    <row r="40">
      <c r="B40" s="3" t="inlineStr">
        <is>
          <t xml:space="preserve">  ・本テンプレートは設計の出発点です。実行時は必ず弁護士・税理士・会計士に相談してください</t>
        </is>
      </c>
    </row>
    <row r="41">
      <c r="B41" s="3" t="inlineStr">
        <is>
          <t xml:space="preserve">  ・税制適格ストックオプションの要件、種類株式の設計、希薄化防止条項の交渉などは</t>
        </is>
      </c>
    </row>
    <row r="42">
      <c r="B42" s="3" t="inlineStr">
        <is>
          <t xml:space="preserve">    専門家との協議が必須です</t>
        </is>
      </c>
    </row>
    <row r="43">
      <c r="B43" s="3" t="inlineStr">
        <is>
          <t xml:space="preserve">  ・「潜在含む持株比率」は SO 等が全て行使されたフルダイリューション ベースの比率です</t>
        </is>
      </c>
    </row>
    <row r="44">
      <c r="B44" s="3" t="inlineStr"/>
    </row>
    <row r="45">
      <c r="B45" s="4" t="inlineStr">
        <is>
          <t>■ 関連ページ</t>
        </is>
      </c>
    </row>
    <row r="46">
      <c r="B46" s="3" t="inlineStr">
        <is>
          <t xml:space="preserve">  ・資本政策の基本                 https://ipo-roadmap.jp/preparation/capital-policy/</t>
        </is>
      </c>
    </row>
    <row r="47">
      <c r="B47" s="3" t="inlineStr">
        <is>
          <t xml:space="preserve">  ・創業者株式・種類株式の設計     https://ipo-roadmap.jp/startup/founder-shares/</t>
        </is>
      </c>
    </row>
    <row r="48">
      <c r="B48" s="3" t="inlineStr">
        <is>
          <t xml:space="preserve">  ・ストックオプション設計の実務   https://ipo-roadmap.jp/startup/stock-options/</t>
        </is>
      </c>
    </row>
    <row r="49">
      <c r="B49" s="3" t="inlineStr">
        <is>
          <t xml:space="preserve">  ・資本政策シミュレーター(Web版)   https://ipo-roadmap.jp/tools/dilution-simulator/</t>
        </is>
      </c>
    </row>
    <row r="50">
      <c r="B50" s="3" t="inlineStr">
        <is>
          <t xml:space="preserve">  ・IPO準備の完全ガイド             https://ipo-roadmap.jp/guide/</t>
        </is>
      </c>
    </row>
    <row r="51">
      <c r="B51" s="3" t="inlineStr"/>
    </row>
    <row r="52">
      <c r="B52" s="4" t="inlineStr">
        <is>
          <t>■ お問い合わせ</t>
        </is>
      </c>
    </row>
    <row r="53">
      <c r="B53" s="3" t="inlineStr">
        <is>
          <t xml:space="preserve">  経営戦略センター株式会社  https://strategyy.jp/</t>
        </is>
      </c>
    </row>
    <row r="54">
      <c r="B54" s="3" t="inlineStr">
        <is>
          <t xml:space="preserve">  ito@strategyy.jp</t>
        </is>
      </c>
    </row>
    <row r="55">
      <c r="B55" s="3" t="inlineStr"/>
    </row>
    <row r="56">
      <c r="B56" s="3" t="inlineStr">
        <is>
          <t>© 2026 経営戦略センター株式会社. All rights reserved.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X34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</cols>
  <sheetData>
    <row r="1">
      <c r="A1" s="1" t="inlineStr">
        <is>
          <t>資本政策表</t>
        </is>
      </c>
      <c r="B1" s="2" t="inlineStr">
        <is>
          <t>※１）オレンジ背景は直接入力、緑背景は数式で自動計算  ※２）初期値は仮置きです、自社の数値で上書きしてください</t>
        </is>
      </c>
    </row>
    <row r="2" ht="20" customHeight="1">
      <c r="A2" s="5" t="inlineStr">
        <is>
          <t>日付</t>
        </is>
      </c>
      <c r="B2" s="6" t="inlineStr">
        <is>
          <t>yymmdd</t>
        </is>
      </c>
      <c r="I2" s="6" t="inlineStr">
        <is>
          <t>yymmdd</t>
        </is>
      </c>
      <c r="P2" s="6" t="inlineStr">
        <is>
          <t>yymmdd</t>
        </is>
      </c>
      <c r="W2" s="6" t="inlineStr">
        <is>
          <t>yymmdd</t>
        </is>
      </c>
      <c r="AD2" s="6" t="inlineStr">
        <is>
          <t>yymmdd</t>
        </is>
      </c>
      <c r="AK2" s="6" t="inlineStr">
        <is>
          <t>yymmdd</t>
        </is>
      </c>
      <c r="AR2" s="6" t="inlineStr">
        <is>
          <t>yymmdd</t>
        </is>
      </c>
    </row>
    <row r="3" ht="22" customHeight="1">
      <c r="A3" s="7" t="inlineStr">
        <is>
          <t>内容 / 株式種類</t>
        </is>
      </c>
      <c r="B3" s="8" t="inlineStr">
        <is>
          <t>設立</t>
        </is>
      </c>
      <c r="I3" s="8" t="inlineStr">
        <is>
          <t>Seed_普通株</t>
        </is>
      </c>
      <c r="P3" s="8" t="inlineStr">
        <is>
          <t>Series A_A種優先株</t>
        </is>
      </c>
      <c r="W3" s="8" t="inlineStr">
        <is>
          <t>Series B_B種優先株</t>
        </is>
      </c>
      <c r="AD3" s="8" t="inlineStr">
        <is>
          <t>Series C_C種優先株</t>
        </is>
      </c>
      <c r="AK3" s="8" t="inlineStr">
        <is>
          <t>Pre-IPO_D種優先株</t>
        </is>
      </c>
      <c r="AR3" s="8" t="inlineStr">
        <is>
          <t>IPO公募</t>
        </is>
      </c>
    </row>
    <row r="4" ht="42" customHeight="1">
      <c r="B4" s="9" t="inlineStr">
        <is>
          <t>顕在</t>
        </is>
      </c>
      <c r="E4" s="9" t="inlineStr">
        <is>
          <t>潜在株式数</t>
        </is>
      </c>
      <c r="G4" s="9" t="inlineStr">
        <is>
          <t>潜在含む
総株数</t>
        </is>
      </c>
      <c r="H4" s="9" t="inlineStr">
        <is>
          <t>潜在含む
持株比率</t>
        </is>
      </c>
      <c r="I4" s="9" t="inlineStr">
        <is>
          <t>顕在</t>
        </is>
      </c>
      <c r="L4" s="9" t="inlineStr">
        <is>
          <t>潜在株式数</t>
        </is>
      </c>
      <c r="N4" s="9" t="inlineStr">
        <is>
          <t>潜在含む
総株数</t>
        </is>
      </c>
      <c r="O4" s="9" t="inlineStr">
        <is>
          <t>潜在含む
持株比率</t>
        </is>
      </c>
      <c r="P4" s="9" t="inlineStr">
        <is>
          <t>顕在</t>
        </is>
      </c>
      <c r="S4" s="9" t="inlineStr">
        <is>
          <t>潜在株式数</t>
        </is>
      </c>
      <c r="U4" s="9" t="inlineStr">
        <is>
          <t>潜在含む
総株数</t>
        </is>
      </c>
      <c r="V4" s="9" t="inlineStr">
        <is>
          <t>潜在含む
持株比率</t>
        </is>
      </c>
      <c r="W4" s="9" t="inlineStr">
        <is>
          <t>顕在</t>
        </is>
      </c>
      <c r="Z4" s="9" t="inlineStr">
        <is>
          <t>潜在株式数</t>
        </is>
      </c>
      <c r="AB4" s="9" t="inlineStr">
        <is>
          <t>潜在含む
総株数</t>
        </is>
      </c>
      <c r="AC4" s="9" t="inlineStr">
        <is>
          <t>潜在含む
持株比率</t>
        </is>
      </c>
      <c r="AD4" s="9" t="inlineStr">
        <is>
          <t>顕在</t>
        </is>
      </c>
      <c r="AG4" s="9" t="inlineStr">
        <is>
          <t>潜在株式数</t>
        </is>
      </c>
      <c r="AI4" s="9" t="inlineStr">
        <is>
          <t>潜在含む
総株数</t>
        </is>
      </c>
      <c r="AJ4" s="9" t="inlineStr">
        <is>
          <t>潜在含む
持株比率</t>
        </is>
      </c>
      <c r="AK4" s="9" t="inlineStr">
        <is>
          <t>顕在</t>
        </is>
      </c>
      <c r="AN4" s="9" t="inlineStr">
        <is>
          <t>潜在株式数</t>
        </is>
      </c>
      <c r="AP4" s="9" t="inlineStr">
        <is>
          <t>潜在含む
総株数</t>
        </is>
      </c>
      <c r="AQ4" s="9" t="inlineStr">
        <is>
          <t>潜在含む
持株比率</t>
        </is>
      </c>
      <c r="AR4" s="9" t="inlineStr">
        <is>
          <t>顕在</t>
        </is>
      </c>
      <c r="AU4" s="9" t="inlineStr">
        <is>
          <t>潜在株式数</t>
        </is>
      </c>
      <c r="AW4" s="9" t="inlineStr">
        <is>
          <t>潜在含む
総株数</t>
        </is>
      </c>
      <c r="AX4" s="9" t="inlineStr">
        <is>
          <t>潜在含む
持株比率</t>
        </is>
      </c>
    </row>
    <row r="5" ht="26" customHeight="1">
      <c r="A5" s="10" t="inlineStr">
        <is>
          <t>株主</t>
        </is>
      </c>
      <c r="B5" s="11" t="inlineStr">
        <is>
          <t>増減株数</t>
        </is>
      </c>
      <c r="C5" s="11" t="inlineStr">
        <is>
          <t>保有株数</t>
        </is>
      </c>
      <c r="D5" s="11" t="inlineStr">
        <is>
          <t>持株比率</t>
        </is>
      </c>
      <c r="E5" s="11" t="inlineStr">
        <is>
          <t>増減株数</t>
        </is>
      </c>
      <c r="F5" s="11" t="inlineStr">
        <is>
          <t>保有株数</t>
        </is>
      </c>
      <c r="G5" s="11" t="inlineStr"/>
      <c r="H5" s="11" t="inlineStr"/>
      <c r="I5" s="11" t="inlineStr">
        <is>
          <t>増減株数</t>
        </is>
      </c>
      <c r="J5" s="11" t="inlineStr">
        <is>
          <t>保有株数</t>
        </is>
      </c>
      <c r="K5" s="11" t="inlineStr">
        <is>
          <t>持株比率</t>
        </is>
      </c>
      <c r="L5" s="11" t="inlineStr">
        <is>
          <t>増減株数</t>
        </is>
      </c>
      <c r="M5" s="11" t="inlineStr">
        <is>
          <t>保有株数</t>
        </is>
      </c>
      <c r="N5" s="11" t="inlineStr"/>
      <c r="O5" s="11" t="inlineStr"/>
      <c r="P5" s="11" t="inlineStr">
        <is>
          <t>増減株数</t>
        </is>
      </c>
      <c r="Q5" s="11" t="inlineStr">
        <is>
          <t>保有株数</t>
        </is>
      </c>
      <c r="R5" s="11" t="inlineStr">
        <is>
          <t>持株比率</t>
        </is>
      </c>
      <c r="S5" s="11" t="inlineStr">
        <is>
          <t>増減株数</t>
        </is>
      </c>
      <c r="T5" s="11" t="inlineStr">
        <is>
          <t>保有株数</t>
        </is>
      </c>
      <c r="U5" s="11" t="inlineStr"/>
      <c r="V5" s="11" t="inlineStr"/>
      <c r="W5" s="11" t="inlineStr">
        <is>
          <t>増減株数</t>
        </is>
      </c>
      <c r="X5" s="11" t="inlineStr">
        <is>
          <t>保有株数</t>
        </is>
      </c>
      <c r="Y5" s="11" t="inlineStr">
        <is>
          <t>持株比率</t>
        </is>
      </c>
      <c r="Z5" s="11" t="inlineStr">
        <is>
          <t>増減株数</t>
        </is>
      </c>
      <c r="AA5" s="11" t="inlineStr">
        <is>
          <t>保有株数</t>
        </is>
      </c>
      <c r="AB5" s="11" t="inlineStr"/>
      <c r="AC5" s="11" t="inlineStr"/>
      <c r="AD5" s="11" t="inlineStr">
        <is>
          <t>増減株数</t>
        </is>
      </c>
      <c r="AE5" s="11" t="inlineStr">
        <is>
          <t>保有株数</t>
        </is>
      </c>
      <c r="AF5" s="11" t="inlineStr">
        <is>
          <t>持株比率</t>
        </is>
      </c>
      <c r="AG5" s="11" t="inlineStr">
        <is>
          <t>増減株数</t>
        </is>
      </c>
      <c r="AH5" s="11" t="inlineStr">
        <is>
          <t>保有株数</t>
        </is>
      </c>
      <c r="AI5" s="11" t="inlineStr"/>
      <c r="AJ5" s="11" t="inlineStr"/>
      <c r="AK5" s="11" t="inlineStr">
        <is>
          <t>増減株数</t>
        </is>
      </c>
      <c r="AL5" s="11" t="inlineStr">
        <is>
          <t>保有株数</t>
        </is>
      </c>
      <c r="AM5" s="11" t="inlineStr">
        <is>
          <t>持株比率</t>
        </is>
      </c>
      <c r="AN5" s="11" t="inlineStr">
        <is>
          <t>増減株数</t>
        </is>
      </c>
      <c r="AO5" s="11" t="inlineStr">
        <is>
          <t>保有株数</t>
        </is>
      </c>
      <c r="AP5" s="11" t="inlineStr"/>
      <c r="AQ5" s="11" t="inlineStr"/>
      <c r="AR5" s="11" t="inlineStr">
        <is>
          <t>増減株数</t>
        </is>
      </c>
      <c r="AS5" s="11" t="inlineStr">
        <is>
          <t>保有株数</t>
        </is>
      </c>
      <c r="AT5" s="11" t="inlineStr">
        <is>
          <t>持株比率</t>
        </is>
      </c>
      <c r="AU5" s="11" t="inlineStr">
        <is>
          <t>増減株数</t>
        </is>
      </c>
      <c r="AV5" s="11" t="inlineStr">
        <is>
          <t>保有株数</t>
        </is>
      </c>
      <c r="AW5" s="11" t="inlineStr"/>
      <c r="AX5" s="11" t="inlineStr"/>
    </row>
    <row r="6" ht="20" customHeight="1">
      <c r="A6" s="12" t="inlineStr">
        <is>
          <t>個人A（創業者CEO）</t>
        </is>
      </c>
      <c r="B6" s="13" t="n">
        <v>8000</v>
      </c>
      <c r="C6" s="14">
        <f>B6</f>
        <v/>
      </c>
      <c r="D6" s="15">
        <f>IFERROR(C6/C$22,0)</f>
        <v/>
      </c>
      <c r="E6" s="13" t="n"/>
      <c r="F6" s="14">
        <f>E6</f>
        <v/>
      </c>
      <c r="G6" s="14">
        <f>C6+F6</f>
        <v/>
      </c>
      <c r="H6" s="15">
        <f>IFERROR(G6/G$22,0)</f>
        <v/>
      </c>
      <c r="I6" s="13" t="n"/>
      <c r="J6" s="14">
        <f>C6+I6</f>
        <v/>
      </c>
      <c r="K6" s="15">
        <f>IFERROR(J6/J$22,0)</f>
        <v/>
      </c>
      <c r="L6" s="13" t="n"/>
      <c r="M6" s="14">
        <f>F6+L6</f>
        <v/>
      </c>
      <c r="N6" s="14">
        <f>J6+M6</f>
        <v/>
      </c>
      <c r="O6" s="15">
        <f>IFERROR(N6/N$22,0)</f>
        <v/>
      </c>
      <c r="P6" s="13" t="n"/>
      <c r="Q6" s="14">
        <f>J6+P6</f>
        <v/>
      </c>
      <c r="R6" s="15">
        <f>IFERROR(Q6/Q$22,0)</f>
        <v/>
      </c>
      <c r="S6" s="13" t="n"/>
      <c r="T6" s="14">
        <f>M6+S6</f>
        <v/>
      </c>
      <c r="U6" s="14">
        <f>Q6+T6</f>
        <v/>
      </c>
      <c r="V6" s="15">
        <f>IFERROR(U6/U$22,0)</f>
        <v/>
      </c>
      <c r="W6" s="13" t="n"/>
      <c r="X6" s="14">
        <f>Q6+W6</f>
        <v/>
      </c>
      <c r="Y6" s="15">
        <f>IFERROR(X6/X$22,0)</f>
        <v/>
      </c>
      <c r="Z6" s="13" t="n"/>
      <c r="AA6" s="14">
        <f>T6+Z6</f>
        <v/>
      </c>
      <c r="AB6" s="14">
        <f>X6+AA6</f>
        <v/>
      </c>
      <c r="AC6" s="15">
        <f>IFERROR(AB6/AB$22,0)</f>
        <v/>
      </c>
      <c r="AD6" s="13" t="n"/>
      <c r="AE6" s="14">
        <f>X6+AD6</f>
        <v/>
      </c>
      <c r="AF6" s="15">
        <f>IFERROR(AE6/AE$22,0)</f>
        <v/>
      </c>
      <c r="AG6" s="13" t="n"/>
      <c r="AH6" s="14">
        <f>AA6+AG6</f>
        <v/>
      </c>
      <c r="AI6" s="14">
        <f>AE6+AH6</f>
        <v/>
      </c>
      <c r="AJ6" s="15">
        <f>IFERROR(AI6/AI$22,0)</f>
        <v/>
      </c>
      <c r="AK6" s="13" t="n"/>
      <c r="AL6" s="14">
        <f>AE6+AK6</f>
        <v/>
      </c>
      <c r="AM6" s="15">
        <f>IFERROR(AL6/AL$22,0)</f>
        <v/>
      </c>
      <c r="AN6" s="13" t="n"/>
      <c r="AO6" s="14">
        <f>AH6+AN6</f>
        <v/>
      </c>
      <c r="AP6" s="14">
        <f>AL6+AO6</f>
        <v/>
      </c>
      <c r="AQ6" s="15">
        <f>IFERROR(AP6/AP$22,0)</f>
        <v/>
      </c>
      <c r="AR6" s="13" t="n"/>
      <c r="AS6" s="14">
        <f>AL6+AR6</f>
        <v/>
      </c>
      <c r="AT6" s="15">
        <f>IFERROR(AS6/AS$22,0)</f>
        <v/>
      </c>
      <c r="AU6" s="13" t="n"/>
      <c r="AV6" s="14">
        <f>AO6+AU6</f>
        <v/>
      </c>
      <c r="AW6" s="14">
        <f>AS6+AV6</f>
        <v/>
      </c>
      <c r="AX6" s="15">
        <f>IFERROR(AW6/AW$22,0)</f>
        <v/>
      </c>
    </row>
    <row r="7" ht="20" customHeight="1">
      <c r="A7" s="12" t="inlineStr">
        <is>
          <t>個人B（共同創業者CTO）</t>
        </is>
      </c>
      <c r="B7" s="13" t="n">
        <v>2000</v>
      </c>
      <c r="C7" s="14">
        <f>B7</f>
        <v/>
      </c>
      <c r="D7" s="15">
        <f>IFERROR(C7/C$22,0)</f>
        <v/>
      </c>
      <c r="E7" s="13" t="n"/>
      <c r="F7" s="14">
        <f>E7</f>
        <v/>
      </c>
      <c r="G7" s="14">
        <f>C7+F7</f>
        <v/>
      </c>
      <c r="H7" s="15">
        <f>IFERROR(G7/G$22,0)</f>
        <v/>
      </c>
      <c r="I7" s="13" t="n"/>
      <c r="J7" s="14">
        <f>C7+I7</f>
        <v/>
      </c>
      <c r="K7" s="15">
        <f>IFERROR(J7/J$22,0)</f>
        <v/>
      </c>
      <c r="L7" s="13" t="n"/>
      <c r="M7" s="14">
        <f>F7+L7</f>
        <v/>
      </c>
      <c r="N7" s="14">
        <f>J7+M7</f>
        <v/>
      </c>
      <c r="O7" s="15">
        <f>IFERROR(N7/N$22,0)</f>
        <v/>
      </c>
      <c r="P7" s="13" t="n"/>
      <c r="Q7" s="14">
        <f>J7+P7</f>
        <v/>
      </c>
      <c r="R7" s="15">
        <f>IFERROR(Q7/Q$22,0)</f>
        <v/>
      </c>
      <c r="S7" s="13" t="n"/>
      <c r="T7" s="14">
        <f>M7+S7</f>
        <v/>
      </c>
      <c r="U7" s="14">
        <f>Q7+T7</f>
        <v/>
      </c>
      <c r="V7" s="15">
        <f>IFERROR(U7/U$22,0)</f>
        <v/>
      </c>
      <c r="W7" s="13" t="n"/>
      <c r="X7" s="14">
        <f>Q7+W7</f>
        <v/>
      </c>
      <c r="Y7" s="15">
        <f>IFERROR(X7/X$22,0)</f>
        <v/>
      </c>
      <c r="Z7" s="13" t="n"/>
      <c r="AA7" s="14">
        <f>T7+Z7</f>
        <v/>
      </c>
      <c r="AB7" s="14">
        <f>X7+AA7</f>
        <v/>
      </c>
      <c r="AC7" s="15">
        <f>IFERROR(AB7/AB$22,0)</f>
        <v/>
      </c>
      <c r="AD7" s="13" t="n"/>
      <c r="AE7" s="14">
        <f>X7+AD7</f>
        <v/>
      </c>
      <c r="AF7" s="15">
        <f>IFERROR(AE7/AE$22,0)</f>
        <v/>
      </c>
      <c r="AG7" s="13" t="n"/>
      <c r="AH7" s="14">
        <f>AA7+AG7</f>
        <v/>
      </c>
      <c r="AI7" s="14">
        <f>AE7+AH7</f>
        <v/>
      </c>
      <c r="AJ7" s="15">
        <f>IFERROR(AI7/AI$22,0)</f>
        <v/>
      </c>
      <c r="AK7" s="13" t="n"/>
      <c r="AL7" s="14">
        <f>AE7+AK7</f>
        <v/>
      </c>
      <c r="AM7" s="15">
        <f>IFERROR(AL7/AL$22,0)</f>
        <v/>
      </c>
      <c r="AN7" s="13" t="n"/>
      <c r="AO7" s="14">
        <f>AH7+AN7</f>
        <v/>
      </c>
      <c r="AP7" s="14">
        <f>AL7+AO7</f>
        <v/>
      </c>
      <c r="AQ7" s="15">
        <f>IFERROR(AP7/AP$22,0)</f>
        <v/>
      </c>
      <c r="AR7" s="13" t="n"/>
      <c r="AS7" s="14">
        <f>AL7+AR7</f>
        <v/>
      </c>
      <c r="AT7" s="15">
        <f>IFERROR(AS7/AS$22,0)</f>
        <v/>
      </c>
      <c r="AU7" s="13" t="n"/>
      <c r="AV7" s="14">
        <f>AO7+AU7</f>
        <v/>
      </c>
      <c r="AW7" s="14">
        <f>AS7+AV7</f>
        <v/>
      </c>
      <c r="AX7" s="15">
        <f>IFERROR(AW7/AW$22,0)</f>
        <v/>
      </c>
    </row>
    <row r="8" ht="20" customHeight="1">
      <c r="A8" s="12" t="inlineStr">
        <is>
          <t>SOP（SOプール）</t>
        </is>
      </c>
      <c r="B8" s="13" t="n"/>
      <c r="C8" s="14">
        <f>B8</f>
        <v/>
      </c>
      <c r="D8" s="15">
        <f>IFERROR(C8/C$22,0)</f>
        <v/>
      </c>
      <c r="E8" s="13" t="n"/>
      <c r="F8" s="14">
        <f>E8</f>
        <v/>
      </c>
      <c r="G8" s="14">
        <f>C8+F8</f>
        <v/>
      </c>
      <c r="H8" s="15">
        <f>IFERROR(G8/G$22,0)</f>
        <v/>
      </c>
      <c r="I8" s="13" t="n"/>
      <c r="J8" s="14">
        <f>C8+I8</f>
        <v/>
      </c>
      <c r="K8" s="15">
        <f>IFERROR(J8/J$22,0)</f>
        <v/>
      </c>
      <c r="L8" s="13" t="n"/>
      <c r="M8" s="14">
        <f>F8+L8</f>
        <v/>
      </c>
      <c r="N8" s="14">
        <f>J8+M8</f>
        <v/>
      </c>
      <c r="O8" s="15">
        <f>IFERROR(N8/N$22,0)</f>
        <v/>
      </c>
      <c r="P8" s="13" t="n"/>
      <c r="Q8" s="14">
        <f>J8+P8</f>
        <v/>
      </c>
      <c r="R8" s="15">
        <f>IFERROR(Q8/Q$22,0)</f>
        <v/>
      </c>
      <c r="S8" s="13" t="n">
        <v>200</v>
      </c>
      <c r="T8" s="14">
        <f>M8+S8</f>
        <v/>
      </c>
      <c r="U8" s="14">
        <f>Q8+T8</f>
        <v/>
      </c>
      <c r="V8" s="15">
        <f>IFERROR(U8/U$22,0)</f>
        <v/>
      </c>
      <c r="W8" s="13" t="n"/>
      <c r="X8" s="14">
        <f>Q8+W8</f>
        <v/>
      </c>
      <c r="Y8" s="15">
        <f>IFERROR(X8/X$22,0)</f>
        <v/>
      </c>
      <c r="Z8" s="13" t="n">
        <v>100</v>
      </c>
      <c r="AA8" s="14">
        <f>T8+Z8</f>
        <v/>
      </c>
      <c r="AB8" s="14">
        <f>X8+AA8</f>
        <v/>
      </c>
      <c r="AC8" s="15">
        <f>IFERROR(AB8/AB$22,0)</f>
        <v/>
      </c>
      <c r="AD8" s="13" t="n"/>
      <c r="AE8" s="14">
        <f>X8+AD8</f>
        <v/>
      </c>
      <c r="AF8" s="15">
        <f>IFERROR(AE8/AE$22,0)</f>
        <v/>
      </c>
      <c r="AG8" s="13" t="n">
        <v>100</v>
      </c>
      <c r="AH8" s="14">
        <f>AA8+AG8</f>
        <v/>
      </c>
      <c r="AI8" s="14">
        <f>AE8+AH8</f>
        <v/>
      </c>
      <c r="AJ8" s="15">
        <f>IFERROR(AI8/AI$22,0)</f>
        <v/>
      </c>
      <c r="AK8" s="13" t="n"/>
      <c r="AL8" s="14">
        <f>AE8+AK8</f>
        <v/>
      </c>
      <c r="AM8" s="15">
        <f>IFERROR(AL8/AL$22,0)</f>
        <v/>
      </c>
      <c r="AN8" s="13" t="n"/>
      <c r="AO8" s="14">
        <f>AH8+AN8</f>
        <v/>
      </c>
      <c r="AP8" s="14">
        <f>AL8+AO8</f>
        <v/>
      </c>
      <c r="AQ8" s="15">
        <f>IFERROR(AP8/AP$22,0)</f>
        <v/>
      </c>
      <c r="AR8" s="13" t="n"/>
      <c r="AS8" s="14">
        <f>AL8+AR8</f>
        <v/>
      </c>
      <c r="AT8" s="15">
        <f>IFERROR(AS8/AS$22,0)</f>
        <v/>
      </c>
      <c r="AU8" s="13" t="n"/>
      <c r="AV8" s="14">
        <f>AO8+AU8</f>
        <v/>
      </c>
      <c r="AW8" s="14">
        <f>AS8+AV8</f>
        <v/>
      </c>
      <c r="AX8" s="15">
        <f>IFERROR(AW8/AW$22,0)</f>
        <v/>
      </c>
    </row>
    <row r="9" ht="20" customHeight="1">
      <c r="A9" s="12" t="inlineStr">
        <is>
          <t>個人C</t>
        </is>
      </c>
      <c r="B9" s="13" t="n"/>
      <c r="C9" s="14">
        <f>B9</f>
        <v/>
      </c>
      <c r="D9" s="15">
        <f>IFERROR(C9/C$22,0)</f>
        <v/>
      </c>
      <c r="E9" s="13" t="n"/>
      <c r="F9" s="14">
        <f>E9</f>
        <v/>
      </c>
      <c r="G9" s="14">
        <f>C9+F9</f>
        <v/>
      </c>
      <c r="H9" s="15">
        <f>IFERROR(G9/G$22,0)</f>
        <v/>
      </c>
      <c r="I9" s="13" t="n"/>
      <c r="J9" s="14">
        <f>C9+I9</f>
        <v/>
      </c>
      <c r="K9" s="15">
        <f>IFERROR(J9/J$22,0)</f>
        <v/>
      </c>
      <c r="L9" s="13" t="n"/>
      <c r="M9" s="14">
        <f>F9+L9</f>
        <v/>
      </c>
      <c r="N9" s="14">
        <f>J9+M9</f>
        <v/>
      </c>
      <c r="O9" s="15">
        <f>IFERROR(N9/N$22,0)</f>
        <v/>
      </c>
      <c r="P9" s="13" t="n"/>
      <c r="Q9" s="14">
        <f>J9+P9</f>
        <v/>
      </c>
      <c r="R9" s="15">
        <f>IFERROR(Q9/Q$22,0)</f>
        <v/>
      </c>
      <c r="S9" s="13" t="n"/>
      <c r="T9" s="14">
        <f>M9+S9</f>
        <v/>
      </c>
      <c r="U9" s="14">
        <f>Q9+T9</f>
        <v/>
      </c>
      <c r="V9" s="15">
        <f>IFERROR(U9/U$22,0)</f>
        <v/>
      </c>
      <c r="W9" s="13" t="n"/>
      <c r="X9" s="14">
        <f>Q9+W9</f>
        <v/>
      </c>
      <c r="Y9" s="15">
        <f>IFERROR(X9/X$22,0)</f>
        <v/>
      </c>
      <c r="Z9" s="13" t="n"/>
      <c r="AA9" s="14">
        <f>T9+Z9</f>
        <v/>
      </c>
      <c r="AB9" s="14">
        <f>X9+AA9</f>
        <v/>
      </c>
      <c r="AC9" s="15">
        <f>IFERROR(AB9/AB$22,0)</f>
        <v/>
      </c>
      <c r="AD9" s="13" t="n"/>
      <c r="AE9" s="14">
        <f>X9+AD9</f>
        <v/>
      </c>
      <c r="AF9" s="15">
        <f>IFERROR(AE9/AE$22,0)</f>
        <v/>
      </c>
      <c r="AG9" s="13" t="n"/>
      <c r="AH9" s="14">
        <f>AA9+AG9</f>
        <v/>
      </c>
      <c r="AI9" s="14">
        <f>AE9+AH9</f>
        <v/>
      </c>
      <c r="AJ9" s="15">
        <f>IFERROR(AI9/AI$22,0)</f>
        <v/>
      </c>
      <c r="AK9" s="13" t="n"/>
      <c r="AL9" s="14">
        <f>AE9+AK9</f>
        <v/>
      </c>
      <c r="AM9" s="15">
        <f>IFERROR(AL9/AL$22,0)</f>
        <v/>
      </c>
      <c r="AN9" s="13" t="n"/>
      <c r="AO9" s="14">
        <f>AH9+AN9</f>
        <v/>
      </c>
      <c r="AP9" s="14">
        <f>AL9+AO9</f>
        <v/>
      </c>
      <c r="AQ9" s="15">
        <f>IFERROR(AP9/AP$22,0)</f>
        <v/>
      </c>
      <c r="AR9" s="13" t="n"/>
      <c r="AS9" s="14">
        <f>AL9+AR9</f>
        <v/>
      </c>
      <c r="AT9" s="15">
        <f>IFERROR(AS9/AS$22,0)</f>
        <v/>
      </c>
      <c r="AU9" s="13" t="n"/>
      <c r="AV9" s="14">
        <f>AO9+AU9</f>
        <v/>
      </c>
      <c r="AW9" s="14">
        <f>AS9+AV9</f>
        <v/>
      </c>
      <c r="AX9" s="15">
        <f>IFERROR(AW9/AW$22,0)</f>
        <v/>
      </c>
    </row>
    <row r="10" ht="20" customHeight="1">
      <c r="A10" s="12" t="inlineStr">
        <is>
          <t>個人D</t>
        </is>
      </c>
      <c r="B10" s="13" t="n"/>
      <c r="C10" s="14">
        <f>B10</f>
        <v/>
      </c>
      <c r="D10" s="15">
        <f>IFERROR(C10/C$22,0)</f>
        <v/>
      </c>
      <c r="E10" s="13" t="n"/>
      <c r="F10" s="14">
        <f>E10</f>
        <v/>
      </c>
      <c r="G10" s="14">
        <f>C10+F10</f>
        <v/>
      </c>
      <c r="H10" s="15">
        <f>IFERROR(G10/G$22,0)</f>
        <v/>
      </c>
      <c r="I10" s="13" t="n"/>
      <c r="J10" s="14">
        <f>C10+I10</f>
        <v/>
      </c>
      <c r="K10" s="15">
        <f>IFERROR(J10/J$22,0)</f>
        <v/>
      </c>
      <c r="L10" s="13" t="n"/>
      <c r="M10" s="14">
        <f>F10+L10</f>
        <v/>
      </c>
      <c r="N10" s="14">
        <f>J10+M10</f>
        <v/>
      </c>
      <c r="O10" s="15">
        <f>IFERROR(N10/N$22,0)</f>
        <v/>
      </c>
      <c r="P10" s="13" t="n"/>
      <c r="Q10" s="14">
        <f>J10+P10</f>
        <v/>
      </c>
      <c r="R10" s="15">
        <f>IFERROR(Q10/Q$22,0)</f>
        <v/>
      </c>
      <c r="S10" s="13" t="n"/>
      <c r="T10" s="14">
        <f>M10+S10</f>
        <v/>
      </c>
      <c r="U10" s="14">
        <f>Q10+T10</f>
        <v/>
      </c>
      <c r="V10" s="15">
        <f>IFERROR(U10/U$22,0)</f>
        <v/>
      </c>
      <c r="W10" s="13" t="n"/>
      <c r="X10" s="14">
        <f>Q10+W10</f>
        <v/>
      </c>
      <c r="Y10" s="15">
        <f>IFERROR(X10/X$22,0)</f>
        <v/>
      </c>
      <c r="Z10" s="13" t="n"/>
      <c r="AA10" s="14">
        <f>T10+Z10</f>
        <v/>
      </c>
      <c r="AB10" s="14">
        <f>X10+AA10</f>
        <v/>
      </c>
      <c r="AC10" s="15">
        <f>IFERROR(AB10/AB$22,0)</f>
        <v/>
      </c>
      <c r="AD10" s="13" t="n"/>
      <c r="AE10" s="14">
        <f>X10+AD10</f>
        <v/>
      </c>
      <c r="AF10" s="15">
        <f>IFERROR(AE10/AE$22,0)</f>
        <v/>
      </c>
      <c r="AG10" s="13" t="n"/>
      <c r="AH10" s="14">
        <f>AA10+AG10</f>
        <v/>
      </c>
      <c r="AI10" s="14">
        <f>AE10+AH10</f>
        <v/>
      </c>
      <c r="AJ10" s="15">
        <f>IFERROR(AI10/AI$22,0)</f>
        <v/>
      </c>
      <c r="AK10" s="13" t="n"/>
      <c r="AL10" s="14">
        <f>AE10+AK10</f>
        <v/>
      </c>
      <c r="AM10" s="15">
        <f>IFERROR(AL10/AL$22,0)</f>
        <v/>
      </c>
      <c r="AN10" s="13" t="n"/>
      <c r="AO10" s="14">
        <f>AH10+AN10</f>
        <v/>
      </c>
      <c r="AP10" s="14">
        <f>AL10+AO10</f>
        <v/>
      </c>
      <c r="AQ10" s="15">
        <f>IFERROR(AP10/AP$22,0)</f>
        <v/>
      </c>
      <c r="AR10" s="13" t="n"/>
      <c r="AS10" s="14">
        <f>AL10+AR10</f>
        <v/>
      </c>
      <c r="AT10" s="15">
        <f>IFERROR(AS10/AS$22,0)</f>
        <v/>
      </c>
      <c r="AU10" s="13" t="n"/>
      <c r="AV10" s="14">
        <f>AO10+AU10</f>
        <v/>
      </c>
      <c r="AW10" s="14">
        <f>AS10+AV10</f>
        <v/>
      </c>
      <c r="AX10" s="15">
        <f>IFERROR(AW10/AW$22,0)</f>
        <v/>
      </c>
    </row>
    <row r="11" ht="20" customHeight="1">
      <c r="A11" s="16" t="inlineStr">
        <is>
          <t>◆ 内部比率（小計）</t>
        </is>
      </c>
      <c r="D11" s="17">
        <f>SUM(D6:D10)</f>
        <v/>
      </c>
      <c r="H11" s="17">
        <f>SUM(H6:H10)</f>
        <v/>
      </c>
      <c r="K11" s="17">
        <f>SUM(K6:K10)</f>
        <v/>
      </c>
      <c r="O11" s="17">
        <f>SUM(O6:O10)</f>
        <v/>
      </c>
      <c r="R11" s="17">
        <f>SUM(R6:R10)</f>
        <v/>
      </c>
      <c r="V11" s="17">
        <f>SUM(V6:V10)</f>
        <v/>
      </c>
      <c r="Y11" s="17">
        <f>SUM(Y6:Y10)</f>
        <v/>
      </c>
      <c r="AC11" s="17">
        <f>SUM(AC6:AC10)</f>
        <v/>
      </c>
      <c r="AF11" s="17">
        <f>SUM(AF6:AF10)</f>
        <v/>
      </c>
      <c r="AJ11" s="17">
        <f>SUM(AJ6:AJ10)</f>
        <v/>
      </c>
      <c r="AM11" s="17">
        <f>SUM(AM6:AM10)</f>
        <v/>
      </c>
      <c r="AQ11" s="17">
        <f>SUM(AQ6:AQ10)</f>
        <v/>
      </c>
      <c r="AT11" s="17">
        <f>SUM(AT6:AT10)</f>
        <v/>
      </c>
      <c r="AX11" s="17">
        <f>SUM(AX6:AX10)</f>
        <v/>
      </c>
    </row>
    <row r="12" ht="20" customHeight="1">
      <c r="A12" s="12" t="inlineStr">
        <is>
          <t>VC1</t>
        </is>
      </c>
      <c r="B12" s="13" t="n"/>
      <c r="C12" s="14">
        <f>B12</f>
        <v/>
      </c>
      <c r="D12" s="15">
        <f>IFERROR(C12/C$22,0)</f>
        <v/>
      </c>
      <c r="E12" s="13" t="n"/>
      <c r="F12" s="14">
        <f>E12</f>
        <v/>
      </c>
      <c r="G12" s="14">
        <f>C12+F12</f>
        <v/>
      </c>
      <c r="H12" s="15">
        <f>IFERROR(G12/G$22,0)</f>
        <v/>
      </c>
      <c r="I12" s="13" t="n">
        <v>1500</v>
      </c>
      <c r="J12" s="14">
        <f>C12+I12</f>
        <v/>
      </c>
      <c r="K12" s="15">
        <f>IFERROR(J12/J$22,0)</f>
        <v/>
      </c>
      <c r="L12" s="13" t="n"/>
      <c r="M12" s="14">
        <f>F12+L12</f>
        <v/>
      </c>
      <c r="N12" s="14">
        <f>J12+M12</f>
        <v/>
      </c>
      <c r="O12" s="15">
        <f>IFERROR(N12/N$22,0)</f>
        <v/>
      </c>
      <c r="P12" s="13" t="n">
        <v>1250</v>
      </c>
      <c r="Q12" s="14">
        <f>J12+P12</f>
        <v/>
      </c>
      <c r="R12" s="15">
        <f>IFERROR(Q12/Q$22,0)</f>
        <v/>
      </c>
      <c r="S12" s="13" t="n"/>
      <c r="T12" s="14">
        <f>M12+S12</f>
        <v/>
      </c>
      <c r="U12" s="14">
        <f>Q12+T12</f>
        <v/>
      </c>
      <c r="V12" s="15">
        <f>IFERROR(U12/U$22,0)</f>
        <v/>
      </c>
      <c r="W12" s="13" t="n"/>
      <c r="X12" s="14">
        <f>Q12+W12</f>
        <v/>
      </c>
      <c r="Y12" s="15">
        <f>IFERROR(X12/X$22,0)</f>
        <v/>
      </c>
      <c r="Z12" s="13" t="n"/>
      <c r="AA12" s="14">
        <f>T12+Z12</f>
        <v/>
      </c>
      <c r="AB12" s="14">
        <f>X12+AA12</f>
        <v/>
      </c>
      <c r="AC12" s="15">
        <f>IFERROR(AB12/AB$22,0)</f>
        <v/>
      </c>
      <c r="AD12" s="13" t="n"/>
      <c r="AE12" s="14">
        <f>X12+AD12</f>
        <v/>
      </c>
      <c r="AF12" s="15">
        <f>IFERROR(AE12/AE$22,0)</f>
        <v/>
      </c>
      <c r="AG12" s="13" t="n"/>
      <c r="AH12" s="14">
        <f>AA12+AG12</f>
        <v/>
      </c>
      <c r="AI12" s="14">
        <f>AE12+AH12</f>
        <v/>
      </c>
      <c r="AJ12" s="15">
        <f>IFERROR(AI12/AI$22,0)</f>
        <v/>
      </c>
      <c r="AK12" s="13" t="n"/>
      <c r="AL12" s="14">
        <f>AE12+AK12</f>
        <v/>
      </c>
      <c r="AM12" s="15">
        <f>IFERROR(AL12/AL$22,0)</f>
        <v/>
      </c>
      <c r="AN12" s="13" t="n"/>
      <c r="AO12" s="14">
        <f>AH12+AN12</f>
        <v/>
      </c>
      <c r="AP12" s="14">
        <f>AL12+AO12</f>
        <v/>
      </c>
      <c r="AQ12" s="15">
        <f>IFERROR(AP12/AP$22,0)</f>
        <v/>
      </c>
      <c r="AR12" s="13" t="n"/>
      <c r="AS12" s="14">
        <f>AL12+AR12</f>
        <v/>
      </c>
      <c r="AT12" s="15">
        <f>IFERROR(AS12/AS$22,0)</f>
        <v/>
      </c>
      <c r="AU12" s="13" t="n"/>
      <c r="AV12" s="14">
        <f>AO12+AU12</f>
        <v/>
      </c>
      <c r="AW12" s="14">
        <f>AS12+AV12</f>
        <v/>
      </c>
      <c r="AX12" s="15">
        <f>IFERROR(AW12/AW$22,0)</f>
        <v/>
      </c>
    </row>
    <row r="13" ht="20" customHeight="1">
      <c r="A13" s="12" t="inlineStr">
        <is>
          <t>VC2</t>
        </is>
      </c>
      <c r="B13" s="13" t="n"/>
      <c r="C13" s="14">
        <f>B13</f>
        <v/>
      </c>
      <c r="D13" s="15">
        <f>IFERROR(C13/C$22,0)</f>
        <v/>
      </c>
      <c r="E13" s="13" t="n"/>
      <c r="F13" s="14">
        <f>E13</f>
        <v/>
      </c>
      <c r="G13" s="14">
        <f>C13+F13</f>
        <v/>
      </c>
      <c r="H13" s="15">
        <f>IFERROR(G13/G$22,0)</f>
        <v/>
      </c>
      <c r="I13" s="13" t="n"/>
      <c r="J13" s="14">
        <f>C13+I13</f>
        <v/>
      </c>
      <c r="K13" s="15">
        <f>IFERROR(J13/J$22,0)</f>
        <v/>
      </c>
      <c r="L13" s="13" t="n"/>
      <c r="M13" s="14">
        <f>F13+L13</f>
        <v/>
      </c>
      <c r="N13" s="14">
        <f>J13+M13</f>
        <v/>
      </c>
      <c r="O13" s="15">
        <f>IFERROR(N13/N$22,0)</f>
        <v/>
      </c>
      <c r="P13" s="13" t="n">
        <v>1000</v>
      </c>
      <c r="Q13" s="14">
        <f>J13+P13</f>
        <v/>
      </c>
      <c r="R13" s="15">
        <f>IFERROR(Q13/Q$22,0)</f>
        <v/>
      </c>
      <c r="S13" s="13" t="n"/>
      <c r="T13" s="14">
        <f>M13+S13</f>
        <v/>
      </c>
      <c r="U13" s="14">
        <f>Q13+T13</f>
        <v/>
      </c>
      <c r="V13" s="15">
        <f>IFERROR(U13/U$22,0)</f>
        <v/>
      </c>
      <c r="W13" s="13" t="n"/>
      <c r="X13" s="14">
        <f>Q13+W13</f>
        <v/>
      </c>
      <c r="Y13" s="15">
        <f>IFERROR(X13/X$22,0)</f>
        <v/>
      </c>
      <c r="Z13" s="13" t="n"/>
      <c r="AA13" s="14">
        <f>T13+Z13</f>
        <v/>
      </c>
      <c r="AB13" s="14">
        <f>X13+AA13</f>
        <v/>
      </c>
      <c r="AC13" s="15">
        <f>IFERROR(AB13/AB$22,0)</f>
        <v/>
      </c>
      <c r="AD13" s="13" t="n"/>
      <c r="AE13" s="14">
        <f>X13+AD13</f>
        <v/>
      </c>
      <c r="AF13" s="15">
        <f>IFERROR(AE13/AE$22,0)</f>
        <v/>
      </c>
      <c r="AG13" s="13" t="n"/>
      <c r="AH13" s="14">
        <f>AA13+AG13</f>
        <v/>
      </c>
      <c r="AI13" s="14">
        <f>AE13+AH13</f>
        <v/>
      </c>
      <c r="AJ13" s="15">
        <f>IFERROR(AI13/AI$22,0)</f>
        <v/>
      </c>
      <c r="AK13" s="13" t="n"/>
      <c r="AL13" s="14">
        <f>AE13+AK13</f>
        <v/>
      </c>
      <c r="AM13" s="15">
        <f>IFERROR(AL13/AL$22,0)</f>
        <v/>
      </c>
      <c r="AN13" s="13" t="n"/>
      <c r="AO13" s="14">
        <f>AH13+AN13</f>
        <v/>
      </c>
      <c r="AP13" s="14">
        <f>AL13+AO13</f>
        <v/>
      </c>
      <c r="AQ13" s="15">
        <f>IFERROR(AP13/AP$22,0)</f>
        <v/>
      </c>
      <c r="AR13" s="13" t="n"/>
      <c r="AS13" s="14">
        <f>AL13+AR13</f>
        <v/>
      </c>
      <c r="AT13" s="15">
        <f>IFERROR(AS13/AS$22,0)</f>
        <v/>
      </c>
      <c r="AU13" s="13" t="n"/>
      <c r="AV13" s="14">
        <f>AO13+AU13</f>
        <v/>
      </c>
      <c r="AW13" s="14">
        <f>AS13+AV13</f>
        <v/>
      </c>
      <c r="AX13" s="15">
        <f>IFERROR(AW13/AW$22,0)</f>
        <v/>
      </c>
    </row>
    <row r="14" ht="20" customHeight="1">
      <c r="A14" s="12" t="inlineStr">
        <is>
          <t>VC3</t>
        </is>
      </c>
      <c r="B14" s="13" t="n"/>
      <c r="C14" s="14">
        <f>B14</f>
        <v/>
      </c>
      <c r="D14" s="15">
        <f>IFERROR(C14/C$22,0)</f>
        <v/>
      </c>
      <c r="E14" s="13" t="n"/>
      <c r="F14" s="14">
        <f>E14</f>
        <v/>
      </c>
      <c r="G14" s="14">
        <f>C14+F14</f>
        <v/>
      </c>
      <c r="H14" s="15">
        <f>IFERROR(G14/G$22,0)</f>
        <v/>
      </c>
      <c r="I14" s="13" t="n"/>
      <c r="J14" s="14">
        <f>C14+I14</f>
        <v/>
      </c>
      <c r="K14" s="15">
        <f>IFERROR(J14/J$22,0)</f>
        <v/>
      </c>
      <c r="L14" s="13" t="n"/>
      <c r="M14" s="14">
        <f>F14+L14</f>
        <v/>
      </c>
      <c r="N14" s="14">
        <f>J14+M14</f>
        <v/>
      </c>
      <c r="O14" s="15">
        <f>IFERROR(N14/N$22,0)</f>
        <v/>
      </c>
      <c r="P14" s="13" t="n"/>
      <c r="Q14" s="14">
        <f>J14+P14</f>
        <v/>
      </c>
      <c r="R14" s="15">
        <f>IFERROR(Q14/Q$22,0)</f>
        <v/>
      </c>
      <c r="S14" s="13" t="n"/>
      <c r="T14" s="14">
        <f>M14+S14</f>
        <v/>
      </c>
      <c r="U14" s="14">
        <f>Q14+T14</f>
        <v/>
      </c>
      <c r="V14" s="15">
        <f>IFERROR(U14/U$22,0)</f>
        <v/>
      </c>
      <c r="W14" s="13" t="n">
        <v>2290</v>
      </c>
      <c r="X14" s="14">
        <f>Q14+W14</f>
        <v/>
      </c>
      <c r="Y14" s="15">
        <f>IFERROR(X14/X$22,0)</f>
        <v/>
      </c>
      <c r="Z14" s="13" t="n"/>
      <c r="AA14" s="14">
        <f>T14+Z14</f>
        <v/>
      </c>
      <c r="AB14" s="14">
        <f>X14+AA14</f>
        <v/>
      </c>
      <c r="AC14" s="15">
        <f>IFERROR(AB14/AB$22,0)</f>
        <v/>
      </c>
      <c r="AD14" s="13" t="n"/>
      <c r="AE14" s="14">
        <f>X14+AD14</f>
        <v/>
      </c>
      <c r="AF14" s="15">
        <f>IFERROR(AE14/AE$22,0)</f>
        <v/>
      </c>
      <c r="AG14" s="13" t="n"/>
      <c r="AH14" s="14">
        <f>AA14+AG14</f>
        <v/>
      </c>
      <c r="AI14" s="14">
        <f>AE14+AH14</f>
        <v/>
      </c>
      <c r="AJ14" s="15">
        <f>IFERROR(AI14/AI$22,0)</f>
        <v/>
      </c>
      <c r="AK14" s="13" t="n"/>
      <c r="AL14" s="14">
        <f>AE14+AK14</f>
        <v/>
      </c>
      <c r="AM14" s="15">
        <f>IFERROR(AL14/AL$22,0)</f>
        <v/>
      </c>
      <c r="AN14" s="13" t="n"/>
      <c r="AO14" s="14">
        <f>AH14+AN14</f>
        <v/>
      </c>
      <c r="AP14" s="14">
        <f>AL14+AO14</f>
        <v/>
      </c>
      <c r="AQ14" s="15">
        <f>IFERROR(AP14/AP$22,0)</f>
        <v/>
      </c>
      <c r="AR14" s="13" t="n"/>
      <c r="AS14" s="14">
        <f>AL14+AR14</f>
        <v/>
      </c>
      <c r="AT14" s="15">
        <f>IFERROR(AS14/AS$22,0)</f>
        <v/>
      </c>
      <c r="AU14" s="13" t="n"/>
      <c r="AV14" s="14">
        <f>AO14+AU14</f>
        <v/>
      </c>
      <c r="AW14" s="14">
        <f>AS14+AV14</f>
        <v/>
      </c>
      <c r="AX14" s="15">
        <f>IFERROR(AW14/AW$22,0)</f>
        <v/>
      </c>
    </row>
    <row r="15" ht="20" customHeight="1">
      <c r="A15" s="12" t="inlineStr">
        <is>
          <t>VC4</t>
        </is>
      </c>
      <c r="B15" s="13" t="n"/>
      <c r="C15" s="14">
        <f>B15</f>
        <v/>
      </c>
      <c r="D15" s="15">
        <f>IFERROR(C15/C$22,0)</f>
        <v/>
      </c>
      <c r="E15" s="13" t="n"/>
      <c r="F15" s="14">
        <f>E15</f>
        <v/>
      </c>
      <c r="G15" s="14">
        <f>C15+F15</f>
        <v/>
      </c>
      <c r="H15" s="15">
        <f>IFERROR(G15/G$22,0)</f>
        <v/>
      </c>
      <c r="I15" s="13" t="n"/>
      <c r="J15" s="14">
        <f>C15+I15</f>
        <v/>
      </c>
      <c r="K15" s="15">
        <f>IFERROR(J15/J$22,0)</f>
        <v/>
      </c>
      <c r="L15" s="13" t="n"/>
      <c r="M15" s="14">
        <f>F15+L15</f>
        <v/>
      </c>
      <c r="N15" s="14">
        <f>J15+M15</f>
        <v/>
      </c>
      <c r="O15" s="15">
        <f>IFERROR(N15/N$22,0)</f>
        <v/>
      </c>
      <c r="P15" s="13" t="n"/>
      <c r="Q15" s="14">
        <f>J15+P15</f>
        <v/>
      </c>
      <c r="R15" s="15">
        <f>IFERROR(Q15/Q$22,0)</f>
        <v/>
      </c>
      <c r="S15" s="13" t="n"/>
      <c r="T15" s="14">
        <f>M15+S15</f>
        <v/>
      </c>
      <c r="U15" s="14">
        <f>Q15+T15</f>
        <v/>
      </c>
      <c r="V15" s="15">
        <f>IFERROR(U15/U$22,0)</f>
        <v/>
      </c>
      <c r="W15" s="13" t="n">
        <v>800</v>
      </c>
      <c r="X15" s="14">
        <f>Q15+W15</f>
        <v/>
      </c>
      <c r="Y15" s="15">
        <f>IFERROR(X15/X$22,0)</f>
        <v/>
      </c>
      <c r="Z15" s="13" t="n"/>
      <c r="AA15" s="14">
        <f>T15+Z15</f>
        <v/>
      </c>
      <c r="AB15" s="14">
        <f>X15+AA15</f>
        <v/>
      </c>
      <c r="AC15" s="15">
        <f>IFERROR(AB15/AB$22,0)</f>
        <v/>
      </c>
      <c r="AD15" s="13" t="n"/>
      <c r="AE15" s="14">
        <f>X15+AD15</f>
        <v/>
      </c>
      <c r="AF15" s="15">
        <f>IFERROR(AE15/AE$22,0)</f>
        <v/>
      </c>
      <c r="AG15" s="13" t="n"/>
      <c r="AH15" s="14">
        <f>AA15+AG15</f>
        <v/>
      </c>
      <c r="AI15" s="14">
        <f>AE15+AH15</f>
        <v/>
      </c>
      <c r="AJ15" s="15">
        <f>IFERROR(AI15/AI$22,0)</f>
        <v/>
      </c>
      <c r="AK15" s="13" t="n"/>
      <c r="AL15" s="14">
        <f>AE15+AK15</f>
        <v/>
      </c>
      <c r="AM15" s="15">
        <f>IFERROR(AL15/AL$22,0)</f>
        <v/>
      </c>
      <c r="AN15" s="13" t="n"/>
      <c r="AO15" s="14">
        <f>AH15+AN15</f>
        <v/>
      </c>
      <c r="AP15" s="14">
        <f>AL15+AO15</f>
        <v/>
      </c>
      <c r="AQ15" s="15">
        <f>IFERROR(AP15/AP$22,0)</f>
        <v/>
      </c>
      <c r="AR15" s="13" t="n"/>
      <c r="AS15" s="14">
        <f>AL15+AR15</f>
        <v/>
      </c>
      <c r="AT15" s="15">
        <f>IFERROR(AS15/AS$22,0)</f>
        <v/>
      </c>
      <c r="AU15" s="13" t="n"/>
      <c r="AV15" s="14">
        <f>AO15+AU15</f>
        <v/>
      </c>
      <c r="AW15" s="14">
        <f>AS15+AV15</f>
        <v/>
      </c>
      <c r="AX15" s="15">
        <f>IFERROR(AW15/AW$22,0)</f>
        <v/>
      </c>
    </row>
    <row r="16" ht="20" customHeight="1">
      <c r="A16" s="12" t="inlineStr">
        <is>
          <t>VC5</t>
        </is>
      </c>
      <c r="B16" s="13" t="n"/>
      <c r="C16" s="14">
        <f>B16</f>
        <v/>
      </c>
      <c r="D16" s="15">
        <f>IFERROR(C16/C$22,0)</f>
        <v/>
      </c>
      <c r="E16" s="13" t="n"/>
      <c r="F16" s="14">
        <f>E16</f>
        <v/>
      </c>
      <c r="G16" s="14">
        <f>C16+F16</f>
        <v/>
      </c>
      <c r="H16" s="15">
        <f>IFERROR(G16/G$22,0)</f>
        <v/>
      </c>
      <c r="I16" s="13" t="n"/>
      <c r="J16" s="14">
        <f>C16+I16</f>
        <v/>
      </c>
      <c r="K16" s="15">
        <f>IFERROR(J16/J$22,0)</f>
        <v/>
      </c>
      <c r="L16" s="13" t="n"/>
      <c r="M16" s="14">
        <f>F16+L16</f>
        <v/>
      </c>
      <c r="N16" s="14">
        <f>J16+M16</f>
        <v/>
      </c>
      <c r="O16" s="15">
        <f>IFERROR(N16/N$22,0)</f>
        <v/>
      </c>
      <c r="P16" s="13" t="n"/>
      <c r="Q16" s="14">
        <f>J16+P16</f>
        <v/>
      </c>
      <c r="R16" s="15">
        <f>IFERROR(Q16/Q$22,0)</f>
        <v/>
      </c>
      <c r="S16" s="13" t="n"/>
      <c r="T16" s="14">
        <f>M16+S16</f>
        <v/>
      </c>
      <c r="U16" s="14">
        <f>Q16+T16</f>
        <v/>
      </c>
      <c r="V16" s="15">
        <f>IFERROR(U16/U$22,0)</f>
        <v/>
      </c>
      <c r="W16" s="13" t="n"/>
      <c r="X16" s="14">
        <f>Q16+W16</f>
        <v/>
      </c>
      <c r="Y16" s="15">
        <f>IFERROR(X16/X$22,0)</f>
        <v/>
      </c>
      <c r="Z16" s="13" t="n"/>
      <c r="AA16" s="14">
        <f>T16+Z16</f>
        <v/>
      </c>
      <c r="AB16" s="14">
        <f>X16+AA16</f>
        <v/>
      </c>
      <c r="AC16" s="15">
        <f>IFERROR(AB16/AB$22,0)</f>
        <v/>
      </c>
      <c r="AD16" s="13" t="n">
        <v>1500</v>
      </c>
      <c r="AE16" s="14">
        <f>X16+AD16</f>
        <v/>
      </c>
      <c r="AF16" s="15">
        <f>IFERROR(AE16/AE$22,0)</f>
        <v/>
      </c>
      <c r="AG16" s="13" t="n"/>
      <c r="AH16" s="14">
        <f>AA16+AG16</f>
        <v/>
      </c>
      <c r="AI16" s="14">
        <f>AE16+AH16</f>
        <v/>
      </c>
      <c r="AJ16" s="15">
        <f>IFERROR(AI16/AI$22,0)</f>
        <v/>
      </c>
      <c r="AK16" s="13" t="n"/>
      <c r="AL16" s="14">
        <f>AE16+AK16</f>
        <v/>
      </c>
      <c r="AM16" s="15">
        <f>IFERROR(AL16/AL$22,0)</f>
        <v/>
      </c>
      <c r="AN16" s="13" t="n"/>
      <c r="AO16" s="14">
        <f>AH16+AN16</f>
        <v/>
      </c>
      <c r="AP16" s="14">
        <f>AL16+AO16</f>
        <v/>
      </c>
      <c r="AQ16" s="15">
        <f>IFERROR(AP16/AP$22,0)</f>
        <v/>
      </c>
      <c r="AR16" s="13" t="n"/>
      <c r="AS16" s="14">
        <f>AL16+AR16</f>
        <v/>
      </c>
      <c r="AT16" s="15">
        <f>IFERROR(AS16/AS$22,0)</f>
        <v/>
      </c>
      <c r="AU16" s="13" t="n"/>
      <c r="AV16" s="14">
        <f>AO16+AU16</f>
        <v/>
      </c>
      <c r="AW16" s="14">
        <f>AS16+AV16</f>
        <v/>
      </c>
      <c r="AX16" s="15">
        <f>IFERROR(AW16/AW$22,0)</f>
        <v/>
      </c>
    </row>
    <row r="17" ht="20" customHeight="1">
      <c r="A17" s="12" t="inlineStr">
        <is>
          <t>VC6</t>
        </is>
      </c>
      <c r="B17" s="13" t="n"/>
      <c r="C17" s="14">
        <f>B17</f>
        <v/>
      </c>
      <c r="D17" s="15">
        <f>IFERROR(C17/C$22,0)</f>
        <v/>
      </c>
      <c r="E17" s="13" t="n"/>
      <c r="F17" s="14">
        <f>E17</f>
        <v/>
      </c>
      <c r="G17" s="14">
        <f>C17+F17</f>
        <v/>
      </c>
      <c r="H17" s="15">
        <f>IFERROR(G17/G$22,0)</f>
        <v/>
      </c>
      <c r="I17" s="13" t="n"/>
      <c r="J17" s="14">
        <f>C17+I17</f>
        <v/>
      </c>
      <c r="K17" s="15">
        <f>IFERROR(J17/J$22,0)</f>
        <v/>
      </c>
      <c r="L17" s="13" t="n"/>
      <c r="M17" s="14">
        <f>F17+L17</f>
        <v/>
      </c>
      <c r="N17" s="14">
        <f>J17+M17</f>
        <v/>
      </c>
      <c r="O17" s="15">
        <f>IFERROR(N17/N$22,0)</f>
        <v/>
      </c>
      <c r="P17" s="13" t="n"/>
      <c r="Q17" s="14">
        <f>J17+P17</f>
        <v/>
      </c>
      <c r="R17" s="15">
        <f>IFERROR(Q17/Q$22,0)</f>
        <v/>
      </c>
      <c r="S17" s="13" t="n"/>
      <c r="T17" s="14">
        <f>M17+S17</f>
        <v/>
      </c>
      <c r="U17" s="14">
        <f>Q17+T17</f>
        <v/>
      </c>
      <c r="V17" s="15">
        <f>IFERROR(U17/U$22,0)</f>
        <v/>
      </c>
      <c r="W17" s="13" t="n"/>
      <c r="X17" s="14">
        <f>Q17+W17</f>
        <v/>
      </c>
      <c r="Y17" s="15">
        <f>IFERROR(X17/X$22,0)</f>
        <v/>
      </c>
      <c r="Z17" s="13" t="n"/>
      <c r="AA17" s="14">
        <f>T17+Z17</f>
        <v/>
      </c>
      <c r="AB17" s="14">
        <f>X17+AA17</f>
        <v/>
      </c>
      <c r="AC17" s="15">
        <f>IFERROR(AB17/AB$22,0)</f>
        <v/>
      </c>
      <c r="AD17" s="13" t="n"/>
      <c r="AE17" s="14">
        <f>X17+AD17</f>
        <v/>
      </c>
      <c r="AF17" s="15">
        <f>IFERROR(AE17/AE$22,0)</f>
        <v/>
      </c>
      <c r="AG17" s="13" t="n"/>
      <c r="AH17" s="14">
        <f>AA17+AG17</f>
        <v/>
      </c>
      <c r="AI17" s="14">
        <f>AE17+AH17</f>
        <v/>
      </c>
      <c r="AJ17" s="15">
        <f>IFERROR(AI17/AI$22,0)</f>
        <v/>
      </c>
      <c r="AK17" s="13" t="n">
        <v>800</v>
      </c>
      <c r="AL17" s="14">
        <f>AE17+AK17</f>
        <v/>
      </c>
      <c r="AM17" s="15">
        <f>IFERROR(AL17/AL$22,0)</f>
        <v/>
      </c>
      <c r="AN17" s="13" t="n"/>
      <c r="AO17" s="14">
        <f>AH17+AN17</f>
        <v/>
      </c>
      <c r="AP17" s="14">
        <f>AL17+AO17</f>
        <v/>
      </c>
      <c r="AQ17" s="15">
        <f>IFERROR(AP17/AP$22,0)</f>
        <v/>
      </c>
      <c r="AR17" s="13" t="n"/>
      <c r="AS17" s="14">
        <f>AL17+AR17</f>
        <v/>
      </c>
      <c r="AT17" s="15">
        <f>IFERROR(AS17/AS$22,0)</f>
        <v/>
      </c>
      <c r="AU17" s="13" t="n"/>
      <c r="AV17" s="14">
        <f>AO17+AU17</f>
        <v/>
      </c>
      <c r="AW17" s="14">
        <f>AS17+AV17</f>
        <v/>
      </c>
      <c r="AX17" s="15">
        <f>IFERROR(AW17/AW$22,0)</f>
        <v/>
      </c>
    </row>
    <row r="18" ht="20" customHeight="1">
      <c r="A18" s="12" t="inlineStr">
        <is>
          <t>VC7</t>
        </is>
      </c>
      <c r="B18" s="13" t="n"/>
      <c r="C18" s="14">
        <f>B18</f>
        <v/>
      </c>
      <c r="D18" s="15">
        <f>IFERROR(C18/C$22,0)</f>
        <v/>
      </c>
      <c r="E18" s="13" t="n"/>
      <c r="F18" s="14">
        <f>E18</f>
        <v/>
      </c>
      <c r="G18" s="14">
        <f>C18+F18</f>
        <v/>
      </c>
      <c r="H18" s="15">
        <f>IFERROR(G18/G$22,0)</f>
        <v/>
      </c>
      <c r="I18" s="13" t="n"/>
      <c r="J18" s="14">
        <f>C18+I18</f>
        <v/>
      </c>
      <c r="K18" s="15">
        <f>IFERROR(J18/J$22,0)</f>
        <v/>
      </c>
      <c r="L18" s="13" t="n"/>
      <c r="M18" s="14">
        <f>F18+L18</f>
        <v/>
      </c>
      <c r="N18" s="14">
        <f>J18+M18</f>
        <v/>
      </c>
      <c r="O18" s="15">
        <f>IFERROR(N18/N$22,0)</f>
        <v/>
      </c>
      <c r="P18" s="13" t="n"/>
      <c r="Q18" s="14">
        <f>J18+P18</f>
        <v/>
      </c>
      <c r="R18" s="15">
        <f>IFERROR(Q18/Q$22,0)</f>
        <v/>
      </c>
      <c r="S18" s="13" t="n"/>
      <c r="T18" s="14">
        <f>M18+S18</f>
        <v/>
      </c>
      <c r="U18" s="14">
        <f>Q18+T18</f>
        <v/>
      </c>
      <c r="V18" s="15">
        <f>IFERROR(U18/U$22,0)</f>
        <v/>
      </c>
      <c r="W18" s="13" t="n"/>
      <c r="X18" s="14">
        <f>Q18+W18</f>
        <v/>
      </c>
      <c r="Y18" s="15">
        <f>IFERROR(X18/X$22,0)</f>
        <v/>
      </c>
      <c r="Z18" s="13" t="n"/>
      <c r="AA18" s="14">
        <f>T18+Z18</f>
        <v/>
      </c>
      <c r="AB18" s="14">
        <f>X18+AA18</f>
        <v/>
      </c>
      <c r="AC18" s="15">
        <f>IFERROR(AB18/AB$22,0)</f>
        <v/>
      </c>
      <c r="AD18" s="13" t="n"/>
      <c r="AE18" s="14">
        <f>X18+AD18</f>
        <v/>
      </c>
      <c r="AF18" s="15">
        <f>IFERROR(AE18/AE$22,0)</f>
        <v/>
      </c>
      <c r="AG18" s="13" t="n"/>
      <c r="AH18" s="14">
        <f>AA18+AG18</f>
        <v/>
      </c>
      <c r="AI18" s="14">
        <f>AE18+AH18</f>
        <v/>
      </c>
      <c r="AJ18" s="15">
        <f>IFERROR(AI18/AI$22,0)</f>
        <v/>
      </c>
      <c r="AK18" s="13" t="n"/>
      <c r="AL18" s="14">
        <f>AE18+AK18</f>
        <v/>
      </c>
      <c r="AM18" s="15">
        <f>IFERROR(AL18/AL$22,0)</f>
        <v/>
      </c>
      <c r="AN18" s="13" t="n"/>
      <c r="AO18" s="14">
        <f>AH18+AN18</f>
        <v/>
      </c>
      <c r="AP18" s="14">
        <f>AL18+AO18</f>
        <v/>
      </c>
      <c r="AQ18" s="15">
        <f>IFERROR(AP18/AP$22,0)</f>
        <v/>
      </c>
      <c r="AR18" s="13" t="n"/>
      <c r="AS18" s="14">
        <f>AL18+AR18</f>
        <v/>
      </c>
      <c r="AT18" s="15">
        <f>IFERROR(AS18/AS$22,0)</f>
        <v/>
      </c>
      <c r="AU18" s="13" t="n"/>
      <c r="AV18" s="14">
        <f>AO18+AU18</f>
        <v/>
      </c>
      <c r="AW18" s="14">
        <f>AS18+AV18</f>
        <v/>
      </c>
      <c r="AX18" s="15">
        <f>IFERROR(AW18/AW$22,0)</f>
        <v/>
      </c>
    </row>
    <row r="19" ht="20" customHeight="1">
      <c r="A19" s="12" t="inlineStr">
        <is>
          <t>VC8</t>
        </is>
      </c>
      <c r="B19" s="13" t="n"/>
      <c r="C19" s="14">
        <f>B19</f>
        <v/>
      </c>
      <c r="D19" s="15">
        <f>IFERROR(C19/C$22,0)</f>
        <v/>
      </c>
      <c r="E19" s="13" t="n"/>
      <c r="F19" s="14">
        <f>E19</f>
        <v/>
      </c>
      <c r="G19" s="14">
        <f>C19+F19</f>
        <v/>
      </c>
      <c r="H19" s="15">
        <f>IFERROR(G19/G$22,0)</f>
        <v/>
      </c>
      <c r="I19" s="13" t="n"/>
      <c r="J19" s="14">
        <f>C19+I19</f>
        <v/>
      </c>
      <c r="K19" s="15">
        <f>IFERROR(J19/J$22,0)</f>
        <v/>
      </c>
      <c r="L19" s="13" t="n"/>
      <c r="M19" s="14">
        <f>F19+L19</f>
        <v/>
      </c>
      <c r="N19" s="14">
        <f>J19+M19</f>
        <v/>
      </c>
      <c r="O19" s="15">
        <f>IFERROR(N19/N$22,0)</f>
        <v/>
      </c>
      <c r="P19" s="13" t="n"/>
      <c r="Q19" s="14">
        <f>J19+P19</f>
        <v/>
      </c>
      <c r="R19" s="15">
        <f>IFERROR(Q19/Q$22,0)</f>
        <v/>
      </c>
      <c r="S19" s="13" t="n"/>
      <c r="T19" s="14">
        <f>M19+S19</f>
        <v/>
      </c>
      <c r="U19" s="14">
        <f>Q19+T19</f>
        <v/>
      </c>
      <c r="V19" s="15">
        <f>IFERROR(U19/U$22,0)</f>
        <v/>
      </c>
      <c r="W19" s="13" t="n"/>
      <c r="X19" s="14">
        <f>Q19+W19</f>
        <v/>
      </c>
      <c r="Y19" s="15">
        <f>IFERROR(X19/X$22,0)</f>
        <v/>
      </c>
      <c r="Z19" s="13" t="n"/>
      <c r="AA19" s="14">
        <f>T19+Z19</f>
        <v/>
      </c>
      <c r="AB19" s="14">
        <f>X19+AA19</f>
        <v/>
      </c>
      <c r="AC19" s="15">
        <f>IFERROR(AB19/AB$22,0)</f>
        <v/>
      </c>
      <c r="AD19" s="13" t="n"/>
      <c r="AE19" s="14">
        <f>X19+AD19</f>
        <v/>
      </c>
      <c r="AF19" s="15">
        <f>IFERROR(AE19/AE$22,0)</f>
        <v/>
      </c>
      <c r="AG19" s="13" t="n"/>
      <c r="AH19" s="14">
        <f>AA19+AG19</f>
        <v/>
      </c>
      <c r="AI19" s="14">
        <f>AE19+AH19</f>
        <v/>
      </c>
      <c r="AJ19" s="15">
        <f>IFERROR(AI19/AI$22,0)</f>
        <v/>
      </c>
      <c r="AK19" s="13" t="n"/>
      <c r="AL19" s="14">
        <f>AE19+AK19</f>
        <v/>
      </c>
      <c r="AM19" s="15">
        <f>IFERROR(AL19/AL$22,0)</f>
        <v/>
      </c>
      <c r="AN19" s="13" t="n"/>
      <c r="AO19" s="14">
        <f>AH19+AN19</f>
        <v/>
      </c>
      <c r="AP19" s="14">
        <f>AL19+AO19</f>
        <v/>
      </c>
      <c r="AQ19" s="15">
        <f>IFERROR(AP19/AP$22,0)</f>
        <v/>
      </c>
      <c r="AR19" s="13" t="n"/>
      <c r="AS19" s="14">
        <f>AL19+AR19</f>
        <v/>
      </c>
      <c r="AT19" s="15">
        <f>IFERROR(AS19/AS$22,0)</f>
        <v/>
      </c>
      <c r="AU19" s="13" t="n"/>
      <c r="AV19" s="14">
        <f>AO19+AU19</f>
        <v/>
      </c>
      <c r="AW19" s="14">
        <f>AS19+AV19</f>
        <v/>
      </c>
      <c r="AX19" s="15">
        <f>IFERROR(AW19/AW$22,0)</f>
        <v/>
      </c>
    </row>
    <row r="20" ht="20" customHeight="1">
      <c r="A20" s="12" t="inlineStr">
        <is>
          <t>公衆株主（IPO公募）</t>
        </is>
      </c>
      <c r="B20" s="13" t="n"/>
      <c r="C20" s="14">
        <f>B20</f>
        <v/>
      </c>
      <c r="D20" s="15">
        <f>IFERROR(C20/C$22,0)</f>
        <v/>
      </c>
      <c r="E20" s="13" t="n"/>
      <c r="F20" s="14">
        <f>E20</f>
        <v/>
      </c>
      <c r="G20" s="14">
        <f>C20+F20</f>
        <v/>
      </c>
      <c r="H20" s="15">
        <f>IFERROR(G20/G$22,0)</f>
        <v/>
      </c>
      <c r="I20" s="13" t="n"/>
      <c r="J20" s="14">
        <f>C20+I20</f>
        <v/>
      </c>
      <c r="K20" s="15">
        <f>IFERROR(J20/J$22,0)</f>
        <v/>
      </c>
      <c r="L20" s="13" t="n"/>
      <c r="M20" s="14">
        <f>F20+L20</f>
        <v/>
      </c>
      <c r="N20" s="14">
        <f>J20+M20</f>
        <v/>
      </c>
      <c r="O20" s="15">
        <f>IFERROR(N20/N$22,0)</f>
        <v/>
      </c>
      <c r="P20" s="13" t="n"/>
      <c r="Q20" s="14">
        <f>J20+P20</f>
        <v/>
      </c>
      <c r="R20" s="15">
        <f>IFERROR(Q20/Q$22,0)</f>
        <v/>
      </c>
      <c r="S20" s="13" t="n"/>
      <c r="T20" s="14">
        <f>M20+S20</f>
        <v/>
      </c>
      <c r="U20" s="14">
        <f>Q20+T20</f>
        <v/>
      </c>
      <c r="V20" s="15">
        <f>IFERROR(U20/U$22,0)</f>
        <v/>
      </c>
      <c r="W20" s="13" t="n"/>
      <c r="X20" s="14">
        <f>Q20+W20</f>
        <v/>
      </c>
      <c r="Y20" s="15">
        <f>IFERROR(X20/X$22,0)</f>
        <v/>
      </c>
      <c r="Z20" s="13" t="n"/>
      <c r="AA20" s="14">
        <f>T20+Z20</f>
        <v/>
      </c>
      <c r="AB20" s="14">
        <f>X20+AA20</f>
        <v/>
      </c>
      <c r="AC20" s="15">
        <f>IFERROR(AB20/AB$22,0)</f>
        <v/>
      </c>
      <c r="AD20" s="13" t="n"/>
      <c r="AE20" s="14">
        <f>X20+AD20</f>
        <v/>
      </c>
      <c r="AF20" s="15">
        <f>IFERROR(AE20/AE$22,0)</f>
        <v/>
      </c>
      <c r="AG20" s="13" t="n"/>
      <c r="AH20" s="14">
        <f>AA20+AG20</f>
        <v/>
      </c>
      <c r="AI20" s="14">
        <f>AE20+AH20</f>
        <v/>
      </c>
      <c r="AJ20" s="15">
        <f>IFERROR(AI20/AI$22,0)</f>
        <v/>
      </c>
      <c r="AK20" s="13" t="n"/>
      <c r="AL20" s="14">
        <f>AE20+AK20</f>
        <v/>
      </c>
      <c r="AM20" s="15">
        <f>IFERROR(AL20/AL$22,0)</f>
        <v/>
      </c>
      <c r="AN20" s="13" t="n"/>
      <c r="AO20" s="14">
        <f>AH20+AN20</f>
        <v/>
      </c>
      <c r="AP20" s="14">
        <f>AL20+AO20</f>
        <v/>
      </c>
      <c r="AQ20" s="15">
        <f>IFERROR(AP20/AP$22,0)</f>
        <v/>
      </c>
      <c r="AR20" s="13" t="n">
        <v>2000</v>
      </c>
      <c r="AS20" s="14">
        <f>AL20+AR20</f>
        <v/>
      </c>
      <c r="AT20" s="15">
        <f>IFERROR(AS20/AS$22,0)</f>
        <v/>
      </c>
      <c r="AU20" s="13" t="n"/>
      <c r="AV20" s="14">
        <f>AO20+AU20</f>
        <v/>
      </c>
      <c r="AW20" s="14">
        <f>AS20+AV20</f>
        <v/>
      </c>
      <c r="AX20" s="15">
        <f>IFERROR(AW20/AW$22,0)</f>
        <v/>
      </c>
    </row>
    <row r="21" ht="20" customHeight="1">
      <c r="A21" s="16" t="inlineStr">
        <is>
          <t>◆ 外部比率（小計）</t>
        </is>
      </c>
      <c r="D21" s="17">
        <f>SUM(D12:D20)</f>
        <v/>
      </c>
      <c r="H21" s="17">
        <f>SUM(H12:H20)</f>
        <v/>
      </c>
      <c r="K21" s="17">
        <f>SUM(K12:K20)</f>
        <v/>
      </c>
      <c r="O21" s="17">
        <f>SUM(O12:O20)</f>
        <v/>
      </c>
      <c r="R21" s="17">
        <f>SUM(R12:R20)</f>
        <v/>
      </c>
      <c r="V21" s="17">
        <f>SUM(V12:V20)</f>
        <v/>
      </c>
      <c r="Y21" s="17">
        <f>SUM(Y12:Y20)</f>
        <v/>
      </c>
      <c r="AC21" s="17">
        <f>SUM(AC12:AC20)</f>
        <v/>
      </c>
      <c r="AF21" s="17">
        <f>SUM(AF12:AF20)</f>
        <v/>
      </c>
      <c r="AJ21" s="17">
        <f>SUM(AJ12:AJ20)</f>
        <v/>
      </c>
      <c r="AM21" s="17">
        <f>SUM(AM12:AM20)</f>
        <v/>
      </c>
      <c r="AQ21" s="17">
        <f>SUM(AQ12:AQ20)</f>
        <v/>
      </c>
      <c r="AT21" s="17">
        <f>SUM(AT12:AT20)</f>
        <v/>
      </c>
      <c r="AX21" s="17">
        <f>SUM(AX12:AX20)</f>
        <v/>
      </c>
    </row>
    <row r="22" ht="20" customHeight="1">
      <c r="A22" s="7" t="inlineStr">
        <is>
          <t>◆ 合計</t>
        </is>
      </c>
      <c r="B22" s="18">
        <f>SUM(B6:B10)+SUM(B12:B20)</f>
        <v/>
      </c>
      <c r="C22" s="18">
        <f>SUM(C6:C10)+SUM(C12:C20)</f>
        <v/>
      </c>
      <c r="D22" s="19">
        <f>SUM(D6:D10)+SUM(D12:D20)</f>
        <v/>
      </c>
      <c r="E22" s="18">
        <f>SUM(E6:E10)+SUM(E12:E20)</f>
        <v/>
      </c>
      <c r="F22" s="18">
        <f>SUM(F6:F10)+SUM(F12:F20)</f>
        <v/>
      </c>
      <c r="G22" s="18">
        <f>SUM(G6:G10)+SUM(G12:G20)</f>
        <v/>
      </c>
      <c r="H22" s="19">
        <f>SUM(H6:H10)+SUM(H12:H20)</f>
        <v/>
      </c>
      <c r="I22" s="18">
        <f>SUM(I6:I10)+SUM(I12:I20)</f>
        <v/>
      </c>
      <c r="J22" s="18">
        <f>SUM(J6:J10)+SUM(J12:J20)</f>
        <v/>
      </c>
      <c r="K22" s="19">
        <f>SUM(K6:K10)+SUM(K12:K20)</f>
        <v/>
      </c>
      <c r="L22" s="18">
        <f>SUM(L6:L10)+SUM(L12:L20)</f>
        <v/>
      </c>
      <c r="M22" s="18">
        <f>SUM(M6:M10)+SUM(M12:M20)</f>
        <v/>
      </c>
      <c r="N22" s="18">
        <f>SUM(N6:N10)+SUM(N12:N20)</f>
        <v/>
      </c>
      <c r="O22" s="19">
        <f>SUM(O6:O10)+SUM(O12:O20)</f>
        <v/>
      </c>
      <c r="P22" s="18">
        <f>SUM(P6:P10)+SUM(P12:P20)</f>
        <v/>
      </c>
      <c r="Q22" s="18">
        <f>SUM(Q6:Q10)+SUM(Q12:Q20)</f>
        <v/>
      </c>
      <c r="R22" s="19">
        <f>SUM(R6:R10)+SUM(R12:R20)</f>
        <v/>
      </c>
      <c r="S22" s="18">
        <f>SUM(S6:S10)+SUM(S12:S20)</f>
        <v/>
      </c>
      <c r="T22" s="18">
        <f>SUM(T6:T10)+SUM(T12:T20)</f>
        <v/>
      </c>
      <c r="U22" s="18">
        <f>SUM(U6:U10)+SUM(U12:U20)</f>
        <v/>
      </c>
      <c r="V22" s="19">
        <f>SUM(V6:V10)+SUM(V12:V20)</f>
        <v/>
      </c>
      <c r="W22" s="18">
        <f>SUM(W6:W10)+SUM(W12:W20)</f>
        <v/>
      </c>
      <c r="X22" s="18">
        <f>SUM(X6:X10)+SUM(X12:X20)</f>
        <v/>
      </c>
      <c r="Y22" s="19">
        <f>SUM(Y6:Y10)+SUM(Y12:Y20)</f>
        <v/>
      </c>
      <c r="Z22" s="18">
        <f>SUM(Z6:Z10)+SUM(Z12:Z20)</f>
        <v/>
      </c>
      <c r="AA22" s="18">
        <f>SUM(AA6:AA10)+SUM(AA12:AA20)</f>
        <v/>
      </c>
      <c r="AB22" s="18">
        <f>SUM(AB6:AB10)+SUM(AB12:AB20)</f>
        <v/>
      </c>
      <c r="AC22" s="19">
        <f>SUM(AC6:AC10)+SUM(AC12:AC20)</f>
        <v/>
      </c>
      <c r="AD22" s="18">
        <f>SUM(AD6:AD10)+SUM(AD12:AD20)</f>
        <v/>
      </c>
      <c r="AE22" s="18">
        <f>SUM(AE6:AE10)+SUM(AE12:AE20)</f>
        <v/>
      </c>
      <c r="AF22" s="19">
        <f>SUM(AF6:AF10)+SUM(AF12:AF20)</f>
        <v/>
      </c>
      <c r="AG22" s="18">
        <f>SUM(AG6:AG10)+SUM(AG12:AG20)</f>
        <v/>
      </c>
      <c r="AH22" s="18">
        <f>SUM(AH6:AH10)+SUM(AH12:AH20)</f>
        <v/>
      </c>
      <c r="AI22" s="18">
        <f>SUM(AI6:AI10)+SUM(AI12:AI20)</f>
        <v/>
      </c>
      <c r="AJ22" s="19">
        <f>SUM(AJ6:AJ10)+SUM(AJ12:AJ20)</f>
        <v/>
      </c>
      <c r="AK22" s="18">
        <f>SUM(AK6:AK10)+SUM(AK12:AK20)</f>
        <v/>
      </c>
      <c r="AL22" s="18">
        <f>SUM(AL6:AL10)+SUM(AL12:AL20)</f>
        <v/>
      </c>
      <c r="AM22" s="19">
        <f>SUM(AM6:AM10)+SUM(AM12:AM20)</f>
        <v/>
      </c>
      <c r="AN22" s="18">
        <f>SUM(AN6:AN10)+SUM(AN12:AN20)</f>
        <v/>
      </c>
      <c r="AO22" s="18">
        <f>SUM(AO6:AO10)+SUM(AO12:AO20)</f>
        <v/>
      </c>
      <c r="AP22" s="18">
        <f>SUM(AP6:AP10)+SUM(AP12:AP20)</f>
        <v/>
      </c>
      <c r="AQ22" s="19">
        <f>SUM(AQ6:AQ10)+SUM(AQ12:AQ20)</f>
        <v/>
      </c>
      <c r="AR22" s="18">
        <f>SUM(AR6:AR10)+SUM(AR12:AR20)</f>
        <v/>
      </c>
      <c r="AS22" s="18">
        <f>SUM(AS6:AS10)+SUM(AS12:AS20)</f>
        <v/>
      </c>
      <c r="AT22" s="19">
        <f>SUM(AT6:AT10)+SUM(AT12:AT20)</f>
        <v/>
      </c>
      <c r="AU22" s="18">
        <f>SUM(AU6:AU10)+SUM(AU12:AU20)</f>
        <v/>
      </c>
      <c r="AV22" s="18">
        <f>SUM(AV6:AV10)+SUM(AV12:AV20)</f>
        <v/>
      </c>
      <c r="AW22" s="18">
        <f>SUM(AW6:AW10)+SUM(AW12:AW20)</f>
        <v/>
      </c>
      <c r="AX22" s="19">
        <f>SUM(AX6:AX10)+SUM(AX12:AX20)</f>
        <v/>
      </c>
    </row>
    <row r="24" ht="22" customHeight="1">
      <c r="A24" s="20" t="inlineStr">
        <is>
          <t>発行済総株式数【潜在除】</t>
        </is>
      </c>
      <c r="B24" s="14">
        <f>C22</f>
        <v/>
      </c>
      <c r="C24" s="21" t="n"/>
      <c r="D24" s="21" t="n"/>
      <c r="E24" s="21" t="n"/>
      <c r="F24" s="21" t="n"/>
      <c r="G24" s="21" t="n"/>
      <c r="H24" s="22" t="n"/>
      <c r="I24" s="14">
        <f>J22</f>
        <v/>
      </c>
      <c r="J24" s="21" t="n"/>
      <c r="K24" s="21" t="n"/>
      <c r="L24" s="21" t="n"/>
      <c r="M24" s="21" t="n"/>
      <c r="N24" s="21" t="n"/>
      <c r="O24" s="22" t="n"/>
      <c r="P24" s="14">
        <f>Q22</f>
        <v/>
      </c>
      <c r="Q24" s="21" t="n"/>
      <c r="R24" s="21" t="n"/>
      <c r="S24" s="21" t="n"/>
      <c r="T24" s="21" t="n"/>
      <c r="U24" s="21" t="n"/>
      <c r="V24" s="22" t="n"/>
      <c r="W24" s="14">
        <f>X22</f>
        <v/>
      </c>
      <c r="X24" s="21" t="n"/>
      <c r="Y24" s="21" t="n"/>
      <c r="Z24" s="21" t="n"/>
      <c r="AA24" s="21" t="n"/>
      <c r="AB24" s="21" t="n"/>
      <c r="AC24" s="22" t="n"/>
      <c r="AD24" s="14">
        <f>AE22</f>
        <v/>
      </c>
      <c r="AE24" s="21" t="n"/>
      <c r="AF24" s="21" t="n"/>
      <c r="AG24" s="21" t="n"/>
      <c r="AH24" s="21" t="n"/>
      <c r="AI24" s="21" t="n"/>
      <c r="AJ24" s="22" t="n"/>
      <c r="AK24" s="14">
        <f>AL22</f>
        <v/>
      </c>
      <c r="AL24" s="21" t="n"/>
      <c r="AM24" s="21" t="n"/>
      <c r="AN24" s="21" t="n"/>
      <c r="AO24" s="21" t="n"/>
      <c r="AP24" s="21" t="n"/>
      <c r="AQ24" s="22" t="n"/>
      <c r="AR24" s="14">
        <f>AS22</f>
        <v/>
      </c>
      <c r="AS24" s="21" t="n"/>
      <c r="AT24" s="21" t="n"/>
      <c r="AU24" s="21" t="n"/>
      <c r="AV24" s="21" t="n"/>
      <c r="AW24" s="21" t="n"/>
      <c r="AX24" s="22" t="n"/>
    </row>
    <row r="25" ht="22" customHeight="1">
      <c r="A25" s="20" t="inlineStr">
        <is>
          <t>発行済総株式数【潜在含】</t>
        </is>
      </c>
      <c r="B25" s="14">
        <f>G22</f>
        <v/>
      </c>
      <c r="C25" s="21" t="n"/>
      <c r="D25" s="21" t="n"/>
      <c r="E25" s="21" t="n"/>
      <c r="F25" s="21" t="n"/>
      <c r="G25" s="21" t="n"/>
      <c r="H25" s="22" t="n"/>
      <c r="I25" s="14">
        <f>N22</f>
        <v/>
      </c>
      <c r="J25" s="21" t="n"/>
      <c r="K25" s="21" t="n"/>
      <c r="L25" s="21" t="n"/>
      <c r="M25" s="21" t="n"/>
      <c r="N25" s="21" t="n"/>
      <c r="O25" s="22" t="n"/>
      <c r="P25" s="14">
        <f>U22</f>
        <v/>
      </c>
      <c r="Q25" s="21" t="n"/>
      <c r="R25" s="21" t="n"/>
      <c r="S25" s="21" t="n"/>
      <c r="T25" s="21" t="n"/>
      <c r="U25" s="21" t="n"/>
      <c r="V25" s="22" t="n"/>
      <c r="W25" s="14">
        <f>AB22</f>
        <v/>
      </c>
      <c r="X25" s="21" t="n"/>
      <c r="Y25" s="21" t="n"/>
      <c r="Z25" s="21" t="n"/>
      <c r="AA25" s="21" t="n"/>
      <c r="AB25" s="21" t="n"/>
      <c r="AC25" s="22" t="n"/>
      <c r="AD25" s="14">
        <f>AI22</f>
        <v/>
      </c>
      <c r="AE25" s="21" t="n"/>
      <c r="AF25" s="21" t="n"/>
      <c r="AG25" s="21" t="n"/>
      <c r="AH25" s="21" t="n"/>
      <c r="AI25" s="21" t="n"/>
      <c r="AJ25" s="22" t="n"/>
      <c r="AK25" s="14">
        <f>AP22</f>
        <v/>
      </c>
      <c r="AL25" s="21" t="n"/>
      <c r="AM25" s="21" t="n"/>
      <c r="AN25" s="21" t="n"/>
      <c r="AO25" s="21" t="n"/>
      <c r="AP25" s="21" t="n"/>
      <c r="AQ25" s="22" t="n"/>
      <c r="AR25" s="14">
        <f>AW22</f>
        <v/>
      </c>
      <c r="AS25" s="21" t="n"/>
      <c r="AT25" s="21" t="n"/>
      <c r="AU25" s="21" t="n"/>
      <c r="AV25" s="21" t="n"/>
      <c r="AW25" s="21" t="n"/>
      <c r="AX25" s="22" t="n"/>
    </row>
    <row r="26" ht="22" customHeight="1">
      <c r="A26" s="20" t="inlineStr">
        <is>
          <t>株価（円）</t>
        </is>
      </c>
      <c r="B26" s="23" t="n">
        <v>300</v>
      </c>
      <c r="C26" s="21" t="n"/>
      <c r="D26" s="21" t="n"/>
      <c r="E26" s="21" t="n"/>
      <c r="F26" s="21" t="n"/>
      <c r="G26" s="21" t="n"/>
      <c r="H26" s="22" t="n"/>
      <c r="I26" s="23" t="n">
        <v>5000</v>
      </c>
      <c r="J26" s="21" t="n"/>
      <c r="K26" s="21" t="n"/>
      <c r="L26" s="21" t="n"/>
      <c r="M26" s="21" t="n"/>
      <c r="N26" s="21" t="n"/>
      <c r="O26" s="22" t="n"/>
      <c r="P26" s="23" t="n">
        <v>26150</v>
      </c>
      <c r="Q26" s="21" t="n"/>
      <c r="R26" s="21" t="n"/>
      <c r="S26" s="21" t="n"/>
      <c r="T26" s="21" t="n"/>
      <c r="U26" s="21" t="n"/>
      <c r="V26" s="22" t="n"/>
      <c r="W26" s="23" t="n">
        <v>80000</v>
      </c>
      <c r="X26" s="21" t="n"/>
      <c r="Y26" s="21" t="n"/>
      <c r="Z26" s="21" t="n"/>
      <c r="AA26" s="21" t="n"/>
      <c r="AB26" s="21" t="n"/>
      <c r="AC26" s="22" t="n"/>
      <c r="AD26" s="23" t="n">
        <v>150000</v>
      </c>
      <c r="AE26" s="21" t="n"/>
      <c r="AF26" s="21" t="n"/>
      <c r="AG26" s="21" t="n"/>
      <c r="AH26" s="21" t="n"/>
      <c r="AI26" s="21" t="n"/>
      <c r="AJ26" s="22" t="n"/>
      <c r="AK26" s="23" t="n">
        <v>300000</v>
      </c>
      <c r="AL26" s="21" t="n"/>
      <c r="AM26" s="21" t="n"/>
      <c r="AN26" s="21" t="n"/>
      <c r="AO26" s="21" t="n"/>
      <c r="AP26" s="21" t="n"/>
      <c r="AQ26" s="22" t="n"/>
      <c r="AR26" s="23" t="n">
        <v>500000</v>
      </c>
      <c r="AS26" s="21" t="n"/>
      <c r="AT26" s="21" t="n"/>
      <c r="AU26" s="21" t="n"/>
      <c r="AV26" s="21" t="n"/>
      <c r="AW26" s="21" t="n"/>
      <c r="AX26" s="22" t="n"/>
    </row>
    <row r="27" ht="22" customHeight="1">
      <c r="A27" s="20" t="inlineStr">
        <is>
          <t>Pre時価総額【潜在除】</t>
        </is>
      </c>
      <c r="B27" s="24" t="inlineStr">
        <is>
          <t>-</t>
        </is>
      </c>
      <c r="C27" s="21" t="n"/>
      <c r="D27" s="21" t="n"/>
      <c r="E27" s="21" t="n"/>
      <c r="F27" s="21" t="n"/>
      <c r="G27" s="21" t="n"/>
      <c r="H27" s="22" t="n"/>
      <c r="I27" s="14">
        <f>B24*I26</f>
        <v/>
      </c>
      <c r="J27" s="21" t="n"/>
      <c r="K27" s="21" t="n"/>
      <c r="L27" s="21" t="n"/>
      <c r="M27" s="21" t="n"/>
      <c r="N27" s="21" t="n"/>
      <c r="O27" s="22" t="n"/>
      <c r="P27" s="14">
        <f>I24*P26</f>
        <v/>
      </c>
      <c r="Q27" s="21" t="n"/>
      <c r="R27" s="21" t="n"/>
      <c r="S27" s="21" t="n"/>
      <c r="T27" s="21" t="n"/>
      <c r="U27" s="21" t="n"/>
      <c r="V27" s="22" t="n"/>
      <c r="W27" s="14">
        <f>P24*W26</f>
        <v/>
      </c>
      <c r="X27" s="21" t="n"/>
      <c r="Y27" s="21" t="n"/>
      <c r="Z27" s="21" t="n"/>
      <c r="AA27" s="21" t="n"/>
      <c r="AB27" s="21" t="n"/>
      <c r="AC27" s="22" t="n"/>
      <c r="AD27" s="14">
        <f>W24*AD26</f>
        <v/>
      </c>
      <c r="AE27" s="21" t="n"/>
      <c r="AF27" s="21" t="n"/>
      <c r="AG27" s="21" t="n"/>
      <c r="AH27" s="21" t="n"/>
      <c r="AI27" s="21" t="n"/>
      <c r="AJ27" s="22" t="n"/>
      <c r="AK27" s="14">
        <f>AD24*AK26</f>
        <v/>
      </c>
      <c r="AL27" s="21" t="n"/>
      <c r="AM27" s="21" t="n"/>
      <c r="AN27" s="21" t="n"/>
      <c r="AO27" s="21" t="n"/>
      <c r="AP27" s="21" t="n"/>
      <c r="AQ27" s="22" t="n"/>
      <c r="AR27" s="14">
        <f>AK24*AR26</f>
        <v/>
      </c>
      <c r="AS27" s="21" t="n"/>
      <c r="AT27" s="21" t="n"/>
      <c r="AU27" s="21" t="n"/>
      <c r="AV27" s="21" t="n"/>
      <c r="AW27" s="21" t="n"/>
      <c r="AX27" s="22" t="n"/>
    </row>
    <row r="28" ht="22" customHeight="1">
      <c r="A28" s="20" t="inlineStr">
        <is>
          <t>Pre時価総額【潜在含】</t>
        </is>
      </c>
      <c r="B28" s="24" t="inlineStr">
        <is>
          <t>-</t>
        </is>
      </c>
      <c r="C28" s="21" t="n"/>
      <c r="D28" s="21" t="n"/>
      <c r="E28" s="21" t="n"/>
      <c r="F28" s="21" t="n"/>
      <c r="G28" s="21" t="n"/>
      <c r="H28" s="22" t="n"/>
      <c r="I28" s="14">
        <f>B25*I26</f>
        <v/>
      </c>
      <c r="J28" s="21" t="n"/>
      <c r="K28" s="21" t="n"/>
      <c r="L28" s="21" t="n"/>
      <c r="M28" s="21" t="n"/>
      <c r="N28" s="21" t="n"/>
      <c r="O28" s="22" t="n"/>
      <c r="P28" s="14">
        <f>I25*P26</f>
        <v/>
      </c>
      <c r="Q28" s="21" t="n"/>
      <c r="R28" s="21" t="n"/>
      <c r="S28" s="21" t="n"/>
      <c r="T28" s="21" t="n"/>
      <c r="U28" s="21" t="n"/>
      <c r="V28" s="22" t="n"/>
      <c r="W28" s="14">
        <f>P25*W26</f>
        <v/>
      </c>
      <c r="X28" s="21" t="n"/>
      <c r="Y28" s="21" t="n"/>
      <c r="Z28" s="21" t="n"/>
      <c r="AA28" s="21" t="n"/>
      <c r="AB28" s="21" t="n"/>
      <c r="AC28" s="22" t="n"/>
      <c r="AD28" s="14">
        <f>W25*AD26</f>
        <v/>
      </c>
      <c r="AE28" s="21" t="n"/>
      <c r="AF28" s="21" t="n"/>
      <c r="AG28" s="21" t="n"/>
      <c r="AH28" s="21" t="n"/>
      <c r="AI28" s="21" t="n"/>
      <c r="AJ28" s="22" t="n"/>
      <c r="AK28" s="14">
        <f>AD25*AK26</f>
        <v/>
      </c>
      <c r="AL28" s="21" t="n"/>
      <c r="AM28" s="21" t="n"/>
      <c r="AN28" s="21" t="n"/>
      <c r="AO28" s="21" t="n"/>
      <c r="AP28" s="21" t="n"/>
      <c r="AQ28" s="22" t="n"/>
      <c r="AR28" s="14">
        <f>AK25*AR26</f>
        <v/>
      </c>
      <c r="AS28" s="21" t="n"/>
      <c r="AT28" s="21" t="n"/>
      <c r="AU28" s="21" t="n"/>
      <c r="AV28" s="21" t="n"/>
      <c r="AW28" s="21" t="n"/>
      <c r="AX28" s="22" t="n"/>
    </row>
    <row r="29" ht="22" customHeight="1">
      <c r="A29" s="20" t="inlineStr">
        <is>
          <t>純資産増加額（円）</t>
        </is>
      </c>
      <c r="B29" s="14">
        <f>B22*B26</f>
        <v/>
      </c>
      <c r="C29" s="21" t="n"/>
      <c r="D29" s="21" t="n"/>
      <c r="E29" s="21" t="n"/>
      <c r="F29" s="21" t="n"/>
      <c r="G29" s="21" t="n"/>
      <c r="H29" s="22" t="n"/>
      <c r="I29" s="14">
        <f>I22*I26</f>
        <v/>
      </c>
      <c r="J29" s="21" t="n"/>
      <c r="K29" s="21" t="n"/>
      <c r="L29" s="21" t="n"/>
      <c r="M29" s="21" t="n"/>
      <c r="N29" s="21" t="n"/>
      <c r="O29" s="22" t="n"/>
      <c r="P29" s="14">
        <f>P22*P26</f>
        <v/>
      </c>
      <c r="Q29" s="21" t="n"/>
      <c r="R29" s="21" t="n"/>
      <c r="S29" s="21" t="n"/>
      <c r="T29" s="21" t="n"/>
      <c r="U29" s="21" t="n"/>
      <c r="V29" s="22" t="n"/>
      <c r="W29" s="14">
        <f>W22*W26</f>
        <v/>
      </c>
      <c r="X29" s="21" t="n"/>
      <c r="Y29" s="21" t="n"/>
      <c r="Z29" s="21" t="n"/>
      <c r="AA29" s="21" t="n"/>
      <c r="AB29" s="21" t="n"/>
      <c r="AC29" s="22" t="n"/>
      <c r="AD29" s="14">
        <f>AD22*AD26</f>
        <v/>
      </c>
      <c r="AE29" s="21" t="n"/>
      <c r="AF29" s="21" t="n"/>
      <c r="AG29" s="21" t="n"/>
      <c r="AH29" s="21" t="n"/>
      <c r="AI29" s="21" t="n"/>
      <c r="AJ29" s="22" t="n"/>
      <c r="AK29" s="14">
        <f>AK22*AK26</f>
        <v/>
      </c>
      <c r="AL29" s="21" t="n"/>
      <c r="AM29" s="21" t="n"/>
      <c r="AN29" s="21" t="n"/>
      <c r="AO29" s="21" t="n"/>
      <c r="AP29" s="21" t="n"/>
      <c r="AQ29" s="22" t="n"/>
      <c r="AR29" s="14">
        <f>AR22*AR26</f>
        <v/>
      </c>
      <c r="AS29" s="21" t="n"/>
      <c r="AT29" s="21" t="n"/>
      <c r="AU29" s="21" t="n"/>
      <c r="AV29" s="21" t="n"/>
      <c r="AW29" s="21" t="n"/>
      <c r="AX29" s="22" t="n"/>
    </row>
    <row r="30" ht="22" customHeight="1">
      <c r="A30" s="20" t="inlineStr">
        <is>
          <t>Post時価総額【潜在除】</t>
        </is>
      </c>
      <c r="B30" s="14">
        <f>B29</f>
        <v/>
      </c>
      <c r="C30" s="21" t="n"/>
      <c r="D30" s="21" t="n"/>
      <c r="E30" s="21" t="n"/>
      <c r="F30" s="21" t="n"/>
      <c r="G30" s="21" t="n"/>
      <c r="H30" s="22" t="n"/>
      <c r="I30" s="14">
        <f>I27+I29</f>
        <v/>
      </c>
      <c r="J30" s="21" t="n"/>
      <c r="K30" s="21" t="n"/>
      <c r="L30" s="21" t="n"/>
      <c r="M30" s="21" t="n"/>
      <c r="N30" s="21" t="n"/>
      <c r="O30" s="22" t="n"/>
      <c r="P30" s="14">
        <f>P27+P29</f>
        <v/>
      </c>
      <c r="Q30" s="21" t="n"/>
      <c r="R30" s="21" t="n"/>
      <c r="S30" s="21" t="n"/>
      <c r="T30" s="21" t="n"/>
      <c r="U30" s="21" t="n"/>
      <c r="V30" s="22" t="n"/>
      <c r="W30" s="14">
        <f>W27+W29</f>
        <v/>
      </c>
      <c r="X30" s="21" t="n"/>
      <c r="Y30" s="21" t="n"/>
      <c r="Z30" s="21" t="n"/>
      <c r="AA30" s="21" t="n"/>
      <c r="AB30" s="21" t="n"/>
      <c r="AC30" s="22" t="n"/>
      <c r="AD30" s="14">
        <f>AD27+AD29</f>
        <v/>
      </c>
      <c r="AE30" s="21" t="n"/>
      <c r="AF30" s="21" t="n"/>
      <c r="AG30" s="21" t="n"/>
      <c r="AH30" s="21" t="n"/>
      <c r="AI30" s="21" t="n"/>
      <c r="AJ30" s="22" t="n"/>
      <c r="AK30" s="14">
        <f>AK27+AK29</f>
        <v/>
      </c>
      <c r="AL30" s="21" t="n"/>
      <c r="AM30" s="21" t="n"/>
      <c r="AN30" s="21" t="n"/>
      <c r="AO30" s="21" t="n"/>
      <c r="AP30" s="21" t="n"/>
      <c r="AQ30" s="22" t="n"/>
      <c r="AR30" s="14">
        <f>AR27+AR29</f>
        <v/>
      </c>
      <c r="AS30" s="21" t="n"/>
      <c r="AT30" s="21" t="n"/>
      <c r="AU30" s="21" t="n"/>
      <c r="AV30" s="21" t="n"/>
      <c r="AW30" s="21" t="n"/>
      <c r="AX30" s="22" t="n"/>
    </row>
    <row r="31" ht="22" customHeight="1">
      <c r="A31" s="20" t="inlineStr">
        <is>
          <t>Post時価総額【潜在含】</t>
        </is>
      </c>
      <c r="B31" s="14">
        <f>B29</f>
        <v/>
      </c>
      <c r="C31" s="21" t="n"/>
      <c r="D31" s="21" t="n"/>
      <c r="E31" s="21" t="n"/>
      <c r="F31" s="21" t="n"/>
      <c r="G31" s="21" t="n"/>
      <c r="H31" s="22" t="n"/>
      <c r="I31" s="14">
        <f>I28+I29</f>
        <v/>
      </c>
      <c r="J31" s="21" t="n"/>
      <c r="K31" s="21" t="n"/>
      <c r="L31" s="21" t="n"/>
      <c r="M31" s="21" t="n"/>
      <c r="N31" s="21" t="n"/>
      <c r="O31" s="22" t="n"/>
      <c r="P31" s="14">
        <f>P28+P29</f>
        <v/>
      </c>
      <c r="Q31" s="21" t="n"/>
      <c r="R31" s="21" t="n"/>
      <c r="S31" s="21" t="n"/>
      <c r="T31" s="21" t="n"/>
      <c r="U31" s="21" t="n"/>
      <c r="V31" s="22" t="n"/>
      <c r="W31" s="14">
        <f>W28+W29</f>
        <v/>
      </c>
      <c r="X31" s="21" t="n"/>
      <c r="Y31" s="21" t="n"/>
      <c r="Z31" s="21" t="n"/>
      <c r="AA31" s="21" t="n"/>
      <c r="AB31" s="21" t="n"/>
      <c r="AC31" s="22" t="n"/>
      <c r="AD31" s="14">
        <f>AD28+AD29</f>
        <v/>
      </c>
      <c r="AE31" s="21" t="n"/>
      <c r="AF31" s="21" t="n"/>
      <c r="AG31" s="21" t="n"/>
      <c r="AH31" s="21" t="n"/>
      <c r="AI31" s="21" t="n"/>
      <c r="AJ31" s="22" t="n"/>
      <c r="AK31" s="14">
        <f>AK28+AK29</f>
        <v/>
      </c>
      <c r="AL31" s="21" t="n"/>
      <c r="AM31" s="21" t="n"/>
      <c r="AN31" s="21" t="n"/>
      <c r="AO31" s="21" t="n"/>
      <c r="AP31" s="21" t="n"/>
      <c r="AQ31" s="22" t="n"/>
      <c r="AR31" s="14">
        <f>AR28+AR29</f>
        <v/>
      </c>
      <c r="AS31" s="21" t="n"/>
      <c r="AT31" s="21" t="n"/>
      <c r="AU31" s="21" t="n"/>
      <c r="AV31" s="21" t="n"/>
      <c r="AW31" s="21" t="n"/>
      <c r="AX31" s="22" t="n"/>
    </row>
    <row r="32" ht="22" customHeight="1">
      <c r="A32" s="20" t="inlineStr">
        <is>
          <t>累計調達金額</t>
        </is>
      </c>
      <c r="B32" s="14">
        <f>B29</f>
        <v/>
      </c>
      <c r="C32" s="21" t="n"/>
      <c r="D32" s="21" t="n"/>
      <c r="E32" s="21" t="n"/>
      <c r="F32" s="21" t="n"/>
      <c r="G32" s="21" t="n"/>
      <c r="H32" s="22" t="n"/>
      <c r="I32" s="14">
        <f>B32+I29</f>
        <v/>
      </c>
      <c r="J32" s="21" t="n"/>
      <c r="K32" s="21" t="n"/>
      <c r="L32" s="21" t="n"/>
      <c r="M32" s="21" t="n"/>
      <c r="N32" s="21" t="n"/>
      <c r="O32" s="22" t="n"/>
      <c r="P32" s="14">
        <f>I32+P29</f>
        <v/>
      </c>
      <c r="Q32" s="21" t="n"/>
      <c r="R32" s="21" t="n"/>
      <c r="S32" s="21" t="n"/>
      <c r="T32" s="21" t="n"/>
      <c r="U32" s="21" t="n"/>
      <c r="V32" s="22" t="n"/>
      <c r="W32" s="14">
        <f>P32+W29</f>
        <v/>
      </c>
      <c r="X32" s="21" t="n"/>
      <c r="Y32" s="21" t="n"/>
      <c r="Z32" s="21" t="n"/>
      <c r="AA32" s="21" t="n"/>
      <c r="AB32" s="21" t="n"/>
      <c r="AC32" s="22" t="n"/>
      <c r="AD32" s="14">
        <f>W32+AD29</f>
        <v/>
      </c>
      <c r="AE32" s="21" t="n"/>
      <c r="AF32" s="21" t="n"/>
      <c r="AG32" s="21" t="n"/>
      <c r="AH32" s="21" t="n"/>
      <c r="AI32" s="21" t="n"/>
      <c r="AJ32" s="22" t="n"/>
      <c r="AK32" s="14">
        <f>AD32+AK29</f>
        <v/>
      </c>
      <c r="AL32" s="21" t="n"/>
      <c r="AM32" s="21" t="n"/>
      <c r="AN32" s="21" t="n"/>
      <c r="AO32" s="21" t="n"/>
      <c r="AP32" s="21" t="n"/>
      <c r="AQ32" s="22" t="n"/>
      <c r="AR32" s="14">
        <f>AK32+AR29</f>
        <v/>
      </c>
      <c r="AS32" s="21" t="n"/>
      <c r="AT32" s="21" t="n"/>
      <c r="AU32" s="21" t="n"/>
      <c r="AV32" s="21" t="n"/>
      <c r="AW32" s="21" t="n"/>
      <c r="AX32" s="22" t="n"/>
    </row>
    <row r="34">
      <c r="A34" s="25" t="inlineStr">
        <is>
          <t>備考</t>
        </is>
      </c>
      <c r="B34" s="26" t="inlineStr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  <c r="V34" s="21" t="n"/>
      <c r="W34" s="21" t="n"/>
      <c r="X34" s="21" t="n"/>
      <c r="Y34" s="21" t="n"/>
      <c r="Z34" s="21" t="n"/>
      <c r="AA34" s="21" t="n"/>
      <c r="AB34" s="21" t="n"/>
      <c r="AC34" s="21" t="n"/>
      <c r="AD34" s="21" t="n"/>
      <c r="AE34" s="21" t="n"/>
      <c r="AF34" s="21" t="n"/>
      <c r="AG34" s="21" t="n"/>
      <c r="AH34" s="21" t="n"/>
      <c r="AI34" s="21" t="n"/>
      <c r="AJ34" s="21" t="n"/>
      <c r="AK34" s="21" t="n"/>
      <c r="AL34" s="21" t="n"/>
      <c r="AM34" s="21" t="n"/>
      <c r="AN34" s="21" t="n"/>
      <c r="AO34" s="21" t="n"/>
      <c r="AP34" s="21" t="n"/>
      <c r="AQ34" s="21" t="n"/>
      <c r="AR34" s="21" t="n"/>
      <c r="AS34" s="21" t="n"/>
      <c r="AT34" s="21" t="n"/>
      <c r="AU34" s="21" t="n"/>
      <c r="AV34" s="21" t="n"/>
      <c r="AW34" s="21" t="n"/>
      <c r="AX34" s="22" t="n"/>
    </row>
  </sheetData>
  <mergeCells count="93">
    <mergeCell ref="AG4:AH4"/>
    <mergeCell ref="AD32:AJ32"/>
    <mergeCell ref="AD26:AJ26"/>
    <mergeCell ref="B24:H24"/>
    <mergeCell ref="B34:AX34"/>
    <mergeCell ref="P24:V24"/>
    <mergeCell ref="B32:H32"/>
    <mergeCell ref="B26:H26"/>
    <mergeCell ref="W28:AC28"/>
    <mergeCell ref="I30:O30"/>
    <mergeCell ref="P26:V26"/>
    <mergeCell ref="B25:H25"/>
    <mergeCell ref="B3:H3"/>
    <mergeCell ref="AR27:AX27"/>
    <mergeCell ref="L4:M4"/>
    <mergeCell ref="B27:H27"/>
    <mergeCell ref="B4:D4"/>
    <mergeCell ref="B2:H2"/>
    <mergeCell ref="I32:O32"/>
    <mergeCell ref="P4:R4"/>
    <mergeCell ref="AD28:AJ28"/>
    <mergeCell ref="P2:V2"/>
    <mergeCell ref="AK24:AQ24"/>
    <mergeCell ref="W32:AC32"/>
    <mergeCell ref="AR28:AX28"/>
    <mergeCell ref="AD27:AJ27"/>
    <mergeCell ref="AD30:AJ30"/>
    <mergeCell ref="AK26:AQ26"/>
    <mergeCell ref="B29:H29"/>
    <mergeCell ref="AR25:AX25"/>
    <mergeCell ref="I24:O24"/>
    <mergeCell ref="S4:T4"/>
    <mergeCell ref="AR30:AX30"/>
    <mergeCell ref="P28:V28"/>
    <mergeCell ref="W27:AC27"/>
    <mergeCell ref="W2:AC2"/>
    <mergeCell ref="P30:V30"/>
    <mergeCell ref="AU4:AV4"/>
    <mergeCell ref="AK27:AQ27"/>
    <mergeCell ref="AK2:AQ2"/>
    <mergeCell ref="E4:F4"/>
    <mergeCell ref="AR32:AX32"/>
    <mergeCell ref="I4:K4"/>
    <mergeCell ref="I2:O2"/>
    <mergeCell ref="W25:AC25"/>
    <mergeCell ref="AD24:AJ24"/>
    <mergeCell ref="AK28:AQ28"/>
    <mergeCell ref="W30:AC30"/>
    <mergeCell ref="W4:Y4"/>
    <mergeCell ref="AK25:AQ25"/>
    <mergeCell ref="AK30:AQ30"/>
    <mergeCell ref="I28:O28"/>
    <mergeCell ref="Z4:AA4"/>
    <mergeCell ref="P27:V27"/>
    <mergeCell ref="W31:AC31"/>
    <mergeCell ref="AD2:AJ2"/>
    <mergeCell ref="B28:H28"/>
    <mergeCell ref="B1:AX1"/>
    <mergeCell ref="P3:V3"/>
    <mergeCell ref="B30:H30"/>
    <mergeCell ref="AR4:AT4"/>
    <mergeCell ref="AR2:AX2"/>
    <mergeCell ref="AR29:AX29"/>
    <mergeCell ref="AK32:AQ32"/>
    <mergeCell ref="AR31:AX31"/>
    <mergeCell ref="P29:V29"/>
    <mergeCell ref="B31:H31"/>
    <mergeCell ref="I27:O27"/>
    <mergeCell ref="AD29:AJ29"/>
    <mergeCell ref="P31:V31"/>
    <mergeCell ref="AK3:AQ3"/>
    <mergeCell ref="W3:AC3"/>
    <mergeCell ref="I3:O3"/>
    <mergeCell ref="AK4:AM4"/>
    <mergeCell ref="AK29:AQ29"/>
    <mergeCell ref="AR24:AX24"/>
    <mergeCell ref="AK31:AQ31"/>
    <mergeCell ref="AR26:AX26"/>
    <mergeCell ref="I29:O29"/>
    <mergeCell ref="W29:AC29"/>
    <mergeCell ref="AR3:AX3"/>
    <mergeCell ref="AN4:AO4"/>
    <mergeCell ref="I31:O31"/>
    <mergeCell ref="AD3:AJ3"/>
    <mergeCell ref="P25:V25"/>
    <mergeCell ref="W24:AC24"/>
    <mergeCell ref="I26:O26"/>
    <mergeCell ref="AD4:AF4"/>
    <mergeCell ref="W26:AC26"/>
    <mergeCell ref="AD25:AJ25"/>
    <mergeCell ref="I25:O25"/>
    <mergeCell ref="AD31:AJ31"/>
    <mergeCell ref="P32:V3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7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4" customWidth="1" min="3" max="3"/>
    <col width="14" customWidth="1" min="4" max="4"/>
    <col width="14" customWidth="1" min="5" max="5"/>
    <col width="18" customWidth="1" min="6" max="6"/>
    <col width="14" customWidth="1" min="7" max="7"/>
    <col width="30" customWidth="1" min="8" max="8"/>
  </cols>
  <sheetData>
    <row r="1">
      <c r="A1" s="1" t="inlineStr">
        <is>
          <t>ストックオプション(SO)プール管理表</t>
        </is>
      </c>
    </row>
    <row r="2">
      <c r="A2" s="2" t="inlineStr">
        <is>
          <t>【使い方】付与日順に記入。税制適格／非適格は税制要件確認のうえ選択</t>
        </is>
      </c>
    </row>
    <row r="4">
      <c r="A4" s="27" t="inlineStr">
        <is>
          <t>付与日</t>
        </is>
      </c>
      <c r="B4" s="27" t="inlineStr">
        <is>
          <t>対象者氏名</t>
        </is>
      </c>
      <c r="C4" s="27" t="inlineStr">
        <is>
          <t>役職</t>
        </is>
      </c>
      <c r="D4" s="27" t="inlineStr">
        <is>
          <t>付与株数</t>
        </is>
      </c>
      <c r="E4" s="27" t="inlineStr">
        <is>
          <t>行使価格(円)</t>
        </is>
      </c>
      <c r="F4" s="27" t="inlineStr">
        <is>
          <t>ベスティング</t>
        </is>
      </c>
      <c r="G4" s="27" t="inlineStr">
        <is>
          <t>種類</t>
        </is>
      </c>
      <c r="H4" s="27" t="inlineStr">
        <is>
          <t>備考</t>
        </is>
      </c>
    </row>
    <row r="5">
      <c r="A5" s="28" t="inlineStr">
        <is>
          <t>2024-04-01</t>
        </is>
      </c>
      <c r="B5" s="28" t="inlineStr">
        <is>
          <t>山田太郎</t>
        </is>
      </c>
      <c r="C5" s="28" t="inlineStr">
        <is>
          <t>CFO</t>
        </is>
      </c>
      <c r="D5" s="29" t="n">
        <v>30000</v>
      </c>
      <c r="E5" s="30" t="n">
        <v>100</v>
      </c>
      <c r="F5" s="28" t="inlineStr">
        <is>
          <t>4年/1年クリフ</t>
        </is>
      </c>
      <c r="G5" s="28" t="inlineStr">
        <is>
          <t>税制適格</t>
        </is>
      </c>
      <c r="H5" s="28" t="inlineStr">
        <is>
          <t>Series A後付与</t>
        </is>
      </c>
    </row>
    <row r="6">
      <c r="A6" s="28" t="inlineStr">
        <is>
          <t>2024-06-01</t>
        </is>
      </c>
      <c r="B6" s="28" t="inlineStr">
        <is>
          <t>鈴木一郎</t>
        </is>
      </c>
      <c r="C6" s="28" t="inlineStr">
        <is>
          <t>VPoE</t>
        </is>
      </c>
      <c r="D6" s="29" t="n">
        <v>15000</v>
      </c>
      <c r="E6" s="30" t="n">
        <v>100</v>
      </c>
      <c r="F6" s="28" t="inlineStr">
        <is>
          <t>4年/1年クリフ</t>
        </is>
      </c>
      <c r="G6" s="28" t="inlineStr">
        <is>
          <t>税制適格</t>
        </is>
      </c>
      <c r="H6" s="28" t="inlineStr"/>
    </row>
    <row r="7">
      <c r="A7" s="28" t="inlineStr">
        <is>
          <t>2024-09-01</t>
        </is>
      </c>
      <c r="B7" s="28" t="inlineStr">
        <is>
          <t>佐藤花子</t>
        </is>
      </c>
      <c r="C7" s="28" t="inlineStr">
        <is>
          <t>CMO</t>
        </is>
      </c>
      <c r="D7" s="29" t="n">
        <v>12000</v>
      </c>
      <c r="E7" s="30" t="n">
        <v>100</v>
      </c>
      <c r="F7" s="28" t="inlineStr">
        <is>
          <t>4年/1年クリフ</t>
        </is>
      </c>
      <c r="G7" s="28" t="inlineStr">
        <is>
          <t>税制適格</t>
        </is>
      </c>
      <c r="H7" s="28" t="inlineStr"/>
    </row>
    <row r="8">
      <c r="A8" s="26" t="inlineStr"/>
      <c r="B8" s="26" t="inlineStr"/>
      <c r="C8" s="26" t="inlineStr"/>
      <c r="D8" s="26" t="inlineStr"/>
      <c r="E8" s="26" t="inlineStr"/>
      <c r="F8" s="26" t="inlineStr"/>
      <c r="G8" s="26" t="inlineStr"/>
      <c r="H8" s="26" t="inlineStr"/>
    </row>
    <row r="9">
      <c r="A9" s="26" t="inlineStr"/>
      <c r="B9" s="26" t="inlineStr"/>
      <c r="C9" s="26" t="inlineStr"/>
      <c r="D9" s="26" t="inlineStr"/>
      <c r="E9" s="26" t="inlineStr"/>
      <c r="F9" s="26" t="inlineStr"/>
      <c r="G9" s="26" t="inlineStr"/>
      <c r="H9" s="26" t="inlineStr"/>
    </row>
    <row r="10">
      <c r="A10" s="26" t="inlineStr"/>
      <c r="B10" s="26" t="inlineStr"/>
      <c r="C10" s="26" t="inlineStr"/>
      <c r="D10" s="26" t="inlineStr"/>
      <c r="E10" s="26" t="inlineStr"/>
      <c r="F10" s="26" t="inlineStr"/>
      <c r="G10" s="26" t="inlineStr"/>
      <c r="H10" s="26" t="inlineStr"/>
    </row>
    <row r="11">
      <c r="A11" s="26" t="inlineStr"/>
      <c r="B11" s="26" t="inlineStr"/>
      <c r="C11" s="26" t="inlineStr"/>
      <c r="D11" s="26" t="inlineStr"/>
      <c r="E11" s="26" t="inlineStr"/>
      <c r="F11" s="26" t="inlineStr"/>
      <c r="G11" s="26" t="inlineStr"/>
      <c r="H11" s="26" t="inlineStr"/>
    </row>
    <row r="12">
      <c r="A12" s="26" t="inlineStr"/>
      <c r="B12" s="26" t="inlineStr"/>
      <c r="C12" s="26" t="inlineStr"/>
      <c r="D12" s="26" t="inlineStr"/>
      <c r="E12" s="26" t="inlineStr"/>
      <c r="F12" s="26" t="inlineStr"/>
      <c r="G12" s="26" t="inlineStr"/>
      <c r="H12" s="26" t="inlineStr"/>
    </row>
    <row r="13">
      <c r="A13" s="26" t="inlineStr"/>
      <c r="B13" s="26" t="inlineStr"/>
      <c r="C13" s="26" t="inlineStr"/>
      <c r="D13" s="26" t="inlineStr"/>
      <c r="E13" s="26" t="inlineStr"/>
      <c r="F13" s="26" t="inlineStr"/>
      <c r="G13" s="26" t="inlineStr"/>
      <c r="H13" s="26" t="inlineStr"/>
    </row>
    <row r="14">
      <c r="A14" s="26" t="inlineStr"/>
      <c r="B14" s="26" t="inlineStr"/>
      <c r="C14" s="26" t="inlineStr"/>
      <c r="D14" s="26" t="inlineStr"/>
      <c r="E14" s="26" t="inlineStr"/>
      <c r="F14" s="26" t="inlineStr"/>
      <c r="G14" s="26" t="inlineStr"/>
      <c r="H14" s="26" t="inlineStr"/>
    </row>
    <row r="15">
      <c r="A15" s="26" t="inlineStr"/>
      <c r="B15" s="26" t="inlineStr"/>
      <c r="C15" s="26" t="inlineStr"/>
      <c r="D15" s="26" t="inlineStr"/>
      <c r="E15" s="26" t="inlineStr"/>
      <c r="F15" s="26" t="inlineStr"/>
      <c r="G15" s="26" t="inlineStr"/>
      <c r="H15" s="26" t="inlineStr"/>
    </row>
    <row r="16">
      <c r="A16" s="26" t="inlineStr"/>
      <c r="B16" s="26" t="inlineStr"/>
      <c r="C16" s="26" t="inlineStr"/>
      <c r="D16" s="26" t="inlineStr"/>
      <c r="E16" s="26" t="inlineStr"/>
      <c r="F16" s="26" t="inlineStr"/>
      <c r="G16" s="26" t="inlineStr"/>
      <c r="H16" s="26" t="inlineStr"/>
    </row>
    <row r="17">
      <c r="A17" s="26" t="inlineStr"/>
      <c r="B17" s="26" t="inlineStr"/>
      <c r="C17" s="26" t="inlineStr"/>
      <c r="D17" s="26" t="inlineStr"/>
      <c r="E17" s="26" t="inlineStr"/>
      <c r="F17" s="26" t="inlineStr"/>
      <c r="G17" s="26" t="inlineStr"/>
      <c r="H17" s="26" t="inlineStr"/>
    </row>
    <row r="18">
      <c r="A18" s="26" t="inlineStr"/>
      <c r="B18" s="26" t="inlineStr"/>
      <c r="C18" s="26" t="inlineStr"/>
      <c r="D18" s="26" t="inlineStr"/>
      <c r="E18" s="26" t="inlineStr"/>
      <c r="F18" s="26" t="inlineStr"/>
      <c r="G18" s="26" t="inlineStr"/>
      <c r="H18" s="26" t="inlineStr"/>
    </row>
    <row r="19">
      <c r="A19" s="26" t="inlineStr"/>
      <c r="B19" s="26" t="inlineStr"/>
      <c r="C19" s="26" t="inlineStr"/>
      <c r="D19" s="26" t="inlineStr"/>
      <c r="E19" s="26" t="inlineStr"/>
      <c r="F19" s="26" t="inlineStr"/>
      <c r="G19" s="26" t="inlineStr"/>
      <c r="H19" s="26" t="inlineStr"/>
    </row>
    <row r="20">
      <c r="A20" s="26" t="inlineStr"/>
      <c r="B20" s="26" t="inlineStr"/>
      <c r="C20" s="26" t="inlineStr"/>
      <c r="D20" s="26" t="inlineStr"/>
      <c r="E20" s="26" t="inlineStr"/>
      <c r="F20" s="26" t="inlineStr"/>
      <c r="G20" s="26" t="inlineStr"/>
      <c r="H20" s="26" t="inlineStr"/>
    </row>
    <row r="21">
      <c r="A21" s="26" t="inlineStr"/>
      <c r="B21" s="26" t="inlineStr"/>
      <c r="C21" s="26" t="inlineStr"/>
      <c r="D21" s="26" t="inlineStr"/>
      <c r="E21" s="26" t="inlineStr"/>
      <c r="F21" s="26" t="inlineStr"/>
      <c r="G21" s="26" t="inlineStr"/>
      <c r="H21" s="26" t="inlineStr"/>
    </row>
    <row r="22">
      <c r="A22" s="26" t="inlineStr"/>
      <c r="B22" s="26" t="inlineStr"/>
      <c r="C22" s="26" t="inlineStr"/>
      <c r="D22" s="26" t="inlineStr"/>
      <c r="E22" s="26" t="inlineStr"/>
      <c r="F22" s="26" t="inlineStr"/>
      <c r="G22" s="26" t="inlineStr"/>
      <c r="H22" s="26" t="inlineStr"/>
    </row>
    <row r="23">
      <c r="A23" s="26" t="inlineStr"/>
      <c r="B23" s="26" t="inlineStr"/>
      <c r="C23" s="26" t="inlineStr"/>
      <c r="D23" s="26" t="inlineStr"/>
      <c r="E23" s="26" t="inlineStr"/>
      <c r="F23" s="26" t="inlineStr"/>
      <c r="G23" s="26" t="inlineStr"/>
      <c r="H23" s="26" t="inlineStr"/>
    </row>
    <row r="24">
      <c r="A24" s="26" t="inlineStr"/>
      <c r="B24" s="26" t="inlineStr"/>
      <c r="C24" s="26" t="inlineStr"/>
      <c r="D24" s="26" t="inlineStr"/>
      <c r="E24" s="26" t="inlineStr"/>
      <c r="F24" s="26" t="inlineStr"/>
      <c r="G24" s="26" t="inlineStr"/>
      <c r="H24" s="26" t="inlineStr"/>
    </row>
    <row r="25">
      <c r="A25" s="26" t="inlineStr"/>
      <c r="B25" s="26" t="inlineStr"/>
      <c r="C25" s="26" t="inlineStr"/>
      <c r="D25" s="26" t="inlineStr"/>
      <c r="E25" s="26" t="inlineStr"/>
      <c r="F25" s="26" t="inlineStr"/>
      <c r="G25" s="26" t="inlineStr"/>
      <c r="H25" s="26" t="inlineStr"/>
    </row>
    <row r="26">
      <c r="A26" s="26" t="inlineStr"/>
      <c r="B26" s="26" t="inlineStr"/>
      <c r="C26" s="26" t="inlineStr"/>
      <c r="D26" s="26" t="inlineStr"/>
      <c r="E26" s="26" t="inlineStr"/>
      <c r="F26" s="26" t="inlineStr"/>
      <c r="G26" s="26" t="inlineStr"/>
      <c r="H26" s="26" t="inlineStr"/>
    </row>
    <row r="27">
      <c r="A27" s="26" t="inlineStr"/>
      <c r="B27" s="26" t="inlineStr"/>
      <c r="C27" s="26" t="inlineStr"/>
      <c r="D27" s="26" t="inlineStr"/>
      <c r="E27" s="26" t="inlineStr"/>
      <c r="F27" s="26" t="inlineStr"/>
      <c r="G27" s="26" t="inlineStr"/>
      <c r="H27" s="26" t="inlineStr"/>
    </row>
    <row r="28">
      <c r="A28" s="26" t="inlineStr"/>
      <c r="B28" s="26" t="inlineStr"/>
      <c r="C28" s="26" t="inlineStr"/>
      <c r="D28" s="26" t="inlineStr"/>
      <c r="E28" s="26" t="inlineStr"/>
      <c r="F28" s="26" t="inlineStr"/>
      <c r="G28" s="26" t="inlineStr"/>
      <c r="H28" s="26" t="inlineStr"/>
    </row>
    <row r="29">
      <c r="A29" s="26" t="inlineStr"/>
      <c r="B29" s="26" t="inlineStr"/>
      <c r="C29" s="26" t="inlineStr"/>
      <c r="D29" s="26" t="inlineStr"/>
      <c r="E29" s="26" t="inlineStr"/>
      <c r="F29" s="26" t="inlineStr"/>
      <c r="G29" s="26" t="inlineStr"/>
      <c r="H29" s="26" t="inlineStr"/>
    </row>
    <row r="30">
      <c r="A30" s="26" t="inlineStr"/>
      <c r="B30" s="26" t="inlineStr"/>
      <c r="C30" s="26" t="inlineStr"/>
      <c r="D30" s="26" t="inlineStr"/>
      <c r="E30" s="26" t="inlineStr"/>
      <c r="F30" s="26" t="inlineStr"/>
      <c r="G30" s="26" t="inlineStr"/>
      <c r="H30" s="26" t="inlineStr"/>
    </row>
    <row r="31">
      <c r="A31" s="26" t="inlineStr"/>
      <c r="B31" s="26" t="inlineStr"/>
      <c r="C31" s="26" t="inlineStr"/>
      <c r="D31" s="26" t="inlineStr"/>
      <c r="E31" s="26" t="inlineStr"/>
      <c r="F31" s="26" t="inlineStr"/>
      <c r="G31" s="26" t="inlineStr"/>
      <c r="H31" s="26" t="inlineStr"/>
    </row>
    <row r="32">
      <c r="A32" s="26" t="inlineStr"/>
      <c r="B32" s="26" t="inlineStr"/>
      <c r="C32" s="26" t="inlineStr"/>
      <c r="D32" s="26" t="inlineStr"/>
      <c r="E32" s="26" t="inlineStr"/>
      <c r="F32" s="26" t="inlineStr"/>
      <c r="G32" s="26" t="inlineStr"/>
      <c r="H32" s="26" t="inlineStr"/>
    </row>
    <row r="33">
      <c r="A33" s="26" t="inlineStr"/>
      <c r="B33" s="26" t="inlineStr"/>
      <c r="C33" s="26" t="inlineStr"/>
      <c r="D33" s="26" t="inlineStr"/>
      <c r="E33" s="26" t="inlineStr"/>
      <c r="F33" s="26" t="inlineStr"/>
      <c r="G33" s="26" t="inlineStr"/>
      <c r="H33" s="26" t="inlineStr"/>
    </row>
    <row r="34">
      <c r="A34" s="26" t="inlineStr"/>
      <c r="B34" s="26" t="inlineStr"/>
      <c r="C34" s="26" t="inlineStr"/>
      <c r="D34" s="26" t="inlineStr"/>
      <c r="E34" s="26" t="inlineStr"/>
      <c r="F34" s="26" t="inlineStr"/>
      <c r="G34" s="26" t="inlineStr"/>
      <c r="H34" s="26" t="inlineStr"/>
    </row>
    <row r="35">
      <c r="A35" s="26" t="inlineStr"/>
      <c r="B35" s="26" t="inlineStr"/>
      <c r="C35" s="26" t="inlineStr"/>
      <c r="D35" s="26" t="inlineStr"/>
      <c r="E35" s="26" t="inlineStr"/>
      <c r="F35" s="26" t="inlineStr"/>
      <c r="G35" s="26" t="inlineStr"/>
      <c r="H35" s="26" t="inlineStr"/>
    </row>
    <row r="36">
      <c r="A36" s="26" t="inlineStr"/>
      <c r="B36" s="26" t="inlineStr"/>
      <c r="C36" s="26" t="inlineStr"/>
      <c r="D36" s="26" t="inlineStr"/>
      <c r="E36" s="26" t="inlineStr"/>
      <c r="F36" s="26" t="inlineStr"/>
      <c r="G36" s="26" t="inlineStr"/>
      <c r="H36" s="26" t="inlineStr"/>
    </row>
    <row r="37">
      <c r="A37" s="26" t="inlineStr"/>
      <c r="B37" s="26" t="inlineStr"/>
      <c r="C37" s="26" t="inlineStr"/>
      <c r="D37" s="26" t="inlineStr"/>
      <c r="E37" s="26" t="inlineStr"/>
      <c r="F37" s="26" t="inlineStr"/>
      <c r="G37" s="26" t="inlineStr"/>
      <c r="H37" s="26" t="inlineStr"/>
    </row>
    <row r="39">
      <c r="A39" s="25" t="inlineStr">
        <is>
          <t>◆ 付与済合計</t>
        </is>
      </c>
      <c r="D39" s="31">
        <f>SUM(D5:D37)</f>
        <v/>
      </c>
    </row>
    <row r="41">
      <c r="A41" s="4" t="inlineStr">
        <is>
          <t>【SOプール状況】</t>
        </is>
      </c>
    </row>
    <row r="42">
      <c r="A42" s="3" t="inlineStr">
        <is>
          <t>発行済株式総数</t>
        </is>
      </c>
      <c r="B42" s="29" t="n">
        <v>1500000</v>
      </c>
      <c r="C42" s="2" t="inlineStr">
        <is>
          <t>01_資本政策表 の最終ラウンド合計と一致させる</t>
        </is>
      </c>
    </row>
    <row r="43">
      <c r="A43" s="3" t="inlineStr">
        <is>
          <t>SOプール枠（総株式数の％）</t>
        </is>
      </c>
      <c r="B43" s="32" t="n">
        <v>0.1</v>
      </c>
      <c r="C43" s="2" t="inlineStr">
        <is>
          <t>標準は10〜15%</t>
        </is>
      </c>
    </row>
    <row r="44">
      <c r="A44" s="3" t="inlineStr">
        <is>
          <t>SOプール枠（株数）</t>
        </is>
      </c>
      <c r="B44" s="33">
        <f>B42*B43</f>
        <v/>
      </c>
      <c r="C44" s="2" t="inlineStr">
        <is>
          <t>プール上限</t>
        </is>
      </c>
    </row>
    <row r="45">
      <c r="A45" s="3" t="inlineStr">
        <is>
          <t>付与済株数</t>
        </is>
      </c>
      <c r="B45" s="33">
        <f>D39</f>
        <v/>
      </c>
      <c r="C45" s="2" t="inlineStr">
        <is>
          <t>合計</t>
        </is>
      </c>
    </row>
    <row r="46">
      <c r="A46" s="3" t="inlineStr">
        <is>
          <t>残プール枠</t>
        </is>
      </c>
      <c r="B46" s="33">
        <f>B44-B45</f>
        <v/>
      </c>
      <c r="C46" s="2" t="inlineStr">
        <is>
          <t>今後付与可能枠</t>
        </is>
      </c>
    </row>
    <row r="47">
      <c r="A47" s="3" t="inlineStr">
        <is>
          <t>付与済比率（対総株式数）</t>
        </is>
      </c>
      <c r="B47" s="34">
        <f>B45/B42</f>
        <v/>
      </c>
      <c r="C47" s="2" t="inlineStr">
        <is>
          <t>現在の希薄化</t>
        </is>
      </c>
    </row>
  </sheetData>
  <mergeCells count="10">
    <mergeCell ref="C46:H46"/>
    <mergeCell ref="C47:H47"/>
    <mergeCell ref="C42:H42"/>
    <mergeCell ref="C43:H43"/>
    <mergeCell ref="C44:H44"/>
    <mergeCell ref="A2:H2"/>
    <mergeCell ref="C45:H45"/>
    <mergeCell ref="A41:H41"/>
    <mergeCell ref="A39:C39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4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Exit時の手取り早見表（IPO／M&amp;A）</t>
        </is>
      </c>
    </row>
    <row r="2">
      <c r="A2" s="2" t="inlineStr">
        <is>
          <t>【使い方】Exit総額・持株比率・優先分配権を入力 → 創業者・VC・SO保有者の手取りを概算</t>
        </is>
      </c>
    </row>
    <row r="4">
      <c r="A4" s="25" t="inlineStr">
        <is>
          <t>【入力】</t>
        </is>
      </c>
    </row>
    <row r="5">
      <c r="A5" s="3" t="inlineStr">
        <is>
          <t>Exit総額（億円）</t>
        </is>
      </c>
      <c r="B5" s="35" t="n">
        <v>200</v>
      </c>
      <c r="C5" s="2" t="inlineStr">
        <is>
          <t>億円</t>
        </is>
      </c>
    </row>
    <row r="6">
      <c r="A6" s="3" t="inlineStr">
        <is>
          <t>創業者持株比率</t>
        </is>
      </c>
      <c r="B6" s="36" t="n">
        <v>0.35</v>
      </c>
      <c r="C6" s="2" t="inlineStr">
        <is>
          <t>％</t>
        </is>
      </c>
    </row>
    <row r="7">
      <c r="A7" s="3" t="inlineStr">
        <is>
          <t>VC合計持株比率</t>
        </is>
      </c>
      <c r="B7" s="36" t="n">
        <v>0.45</v>
      </c>
      <c r="C7" s="2" t="inlineStr">
        <is>
          <t>％</t>
        </is>
      </c>
    </row>
    <row r="8">
      <c r="A8" s="3" t="inlineStr">
        <is>
          <t>SO保有者合計持株比率</t>
        </is>
      </c>
      <c r="B8" s="36" t="n">
        <v>0.1</v>
      </c>
      <c r="C8" s="2" t="inlineStr">
        <is>
          <t>％</t>
        </is>
      </c>
    </row>
    <row r="9">
      <c r="A9" s="3" t="inlineStr">
        <is>
          <t>その他既存株主比率</t>
        </is>
      </c>
      <c r="B9" s="36" t="n">
        <v>0.1</v>
      </c>
      <c r="C9" s="2" t="inlineStr">
        <is>
          <t>％</t>
        </is>
      </c>
    </row>
    <row r="10">
      <c r="A10" s="3" t="inlineStr">
        <is>
          <t>VCの優先分配権倍率</t>
        </is>
      </c>
      <c r="B10" s="35" t="n">
        <v>1</v>
      </c>
      <c r="C10" s="2" t="inlineStr">
        <is>
          <t>倍（参加型1x想定）</t>
        </is>
      </c>
    </row>
    <row r="11">
      <c r="A11" s="3" t="inlineStr">
        <is>
          <t>VCのトータル投資額（億円）</t>
        </is>
      </c>
      <c r="B11" s="35" t="n">
        <v>50</v>
      </c>
      <c r="C11" s="2" t="inlineStr">
        <is>
          <t>億円</t>
        </is>
      </c>
    </row>
    <row r="14">
      <c r="A14" s="25" t="inlineStr">
        <is>
          <t>【試算結果】</t>
        </is>
      </c>
    </row>
    <row r="15">
      <c r="A15" s="4" t="inlineStr">
        <is>
          <t>◆ IPOシナリオ（普通株式換算）</t>
        </is>
      </c>
    </row>
    <row r="16">
      <c r="A16" s="3" t="inlineStr">
        <is>
          <t>創業者の手取り</t>
        </is>
      </c>
      <c r="B16" s="37">
        <f>B5*B6</f>
        <v/>
      </c>
      <c r="C16" s="2" t="inlineStr">
        <is>
          <t>億円</t>
        </is>
      </c>
      <c r="D16" s="2" t="inlineStr">
        <is>
          <t>Exit総額×創業者比率</t>
        </is>
      </c>
    </row>
    <row r="17">
      <c r="A17" s="3" t="inlineStr">
        <is>
          <t>VCの手取り</t>
        </is>
      </c>
      <c r="B17" s="37">
        <f>B5*B7</f>
        <v/>
      </c>
      <c r="C17" s="2" t="inlineStr">
        <is>
          <t>億円</t>
        </is>
      </c>
      <c r="D17" s="2" t="inlineStr">
        <is>
          <t>Exit総額×VC比率</t>
        </is>
      </c>
    </row>
    <row r="18">
      <c r="A18" s="3" t="inlineStr">
        <is>
          <t>SO保有者の手取り</t>
        </is>
      </c>
      <c r="B18" s="37">
        <f>B5*B8</f>
        <v/>
      </c>
      <c r="C18" s="2" t="inlineStr">
        <is>
          <t>億円</t>
        </is>
      </c>
      <c r="D18" s="2" t="inlineStr">
        <is>
          <t>行使価格・税は別途控除</t>
        </is>
      </c>
    </row>
    <row r="20">
      <c r="A20" s="4" t="inlineStr">
        <is>
          <t>◆ M&amp;Aシナリオ（参加型1x優先分配）</t>
        </is>
      </c>
    </row>
    <row r="21">
      <c r="A21" s="3" t="inlineStr">
        <is>
          <t>VC優先分配（投資額×倍率）</t>
        </is>
      </c>
      <c r="B21" s="37">
        <f>MIN(B11*B10,B5)</f>
        <v/>
      </c>
      <c r="C21" s="2" t="inlineStr">
        <is>
          <t>億円</t>
        </is>
      </c>
      <c r="D21" s="2" t="inlineStr"/>
    </row>
    <row r="22">
      <c r="A22" s="3" t="inlineStr">
        <is>
          <t>残余資金（按分対象）</t>
        </is>
      </c>
      <c r="B22" s="37">
        <f>B5-B21</f>
        <v/>
      </c>
      <c r="C22" s="2" t="inlineStr">
        <is>
          <t>億円</t>
        </is>
      </c>
      <c r="D22" s="2" t="inlineStr"/>
    </row>
    <row r="23">
      <c r="A23" s="3" t="inlineStr">
        <is>
          <t>VC按分</t>
        </is>
      </c>
      <c r="B23" s="37">
        <f>B22*B7</f>
        <v/>
      </c>
      <c r="C23" s="2" t="inlineStr">
        <is>
          <t>億円</t>
        </is>
      </c>
      <c r="D23" s="2" t="inlineStr"/>
    </row>
    <row r="24">
      <c r="A24" s="3" t="inlineStr">
        <is>
          <t>VC合計手取り</t>
        </is>
      </c>
      <c r="B24" s="37">
        <f>B21+B23</f>
        <v/>
      </c>
      <c r="C24" s="2" t="inlineStr">
        <is>
          <t>億円</t>
        </is>
      </c>
      <c r="D24" s="2" t="inlineStr">
        <is>
          <t>優先分配 + 按分</t>
        </is>
      </c>
    </row>
    <row r="25">
      <c r="A25" s="3" t="inlineStr">
        <is>
          <t>創業者の手取り</t>
        </is>
      </c>
      <c r="B25" s="37">
        <f>B22*B6</f>
        <v/>
      </c>
      <c r="C25" s="2" t="inlineStr">
        <is>
          <t>億円</t>
        </is>
      </c>
      <c r="D25" s="2" t="inlineStr">
        <is>
          <t>残余資金から按分</t>
        </is>
      </c>
    </row>
    <row r="26">
      <c r="A26" s="3" t="inlineStr">
        <is>
          <t>SO保有者の手取り</t>
        </is>
      </c>
      <c r="B26" s="37">
        <f>B22*B8</f>
        <v/>
      </c>
      <c r="C26" s="2" t="inlineStr">
        <is>
          <t>億円</t>
        </is>
      </c>
      <c r="D26" s="2" t="inlineStr"/>
    </row>
    <row r="29">
      <c r="A29" s="4" t="inlineStr">
        <is>
          <t>【ポイント】</t>
        </is>
      </c>
    </row>
    <row r="30">
      <c r="A30" s="2" t="inlineStr">
        <is>
          <t xml:space="preserve"> ・参加型優先分配権がある場合、Exit総額が小さいほどVCに有利になる</t>
        </is>
      </c>
    </row>
    <row r="31">
      <c r="A31" s="2" t="inlineStr">
        <is>
          <t xml:space="preserve"> ・非参加型なら、VCは「優先分配 or 按分」のいずれか有利な方を選択</t>
        </is>
      </c>
    </row>
    <row r="32">
      <c r="A32" s="2" t="inlineStr">
        <is>
          <t xml:space="preserve"> ・参加型キャップ付き（2x cap等）も検討。投資家との交渉で決定</t>
        </is>
      </c>
    </row>
    <row r="33">
      <c r="A33" s="2" t="inlineStr">
        <is>
          <t xml:space="preserve"> ・税金（譲渡所得税20.315%、給与所得税最大55%等）は別途控除が必要</t>
        </is>
      </c>
    </row>
    <row r="34">
      <c r="A34" s="2" t="inlineStr">
        <is>
          <t xml:space="preserve"> ・本シートは概算計算。実際のExitでは弁護士・税理士による精緻な計算が必要</t>
        </is>
      </c>
    </row>
  </sheetData>
  <mergeCells count="21">
    <mergeCell ref="A32:G32"/>
    <mergeCell ref="A14:G14"/>
    <mergeCell ref="D18:G18"/>
    <mergeCell ref="D25:G25"/>
    <mergeCell ref="A4:G4"/>
    <mergeCell ref="D24:G24"/>
    <mergeCell ref="A29:G29"/>
    <mergeCell ref="D23:G23"/>
    <mergeCell ref="D26:G26"/>
    <mergeCell ref="A31:G31"/>
    <mergeCell ref="A34:G34"/>
    <mergeCell ref="A30:G30"/>
    <mergeCell ref="A20:C20"/>
    <mergeCell ref="D22:G22"/>
    <mergeCell ref="A1:G1"/>
    <mergeCell ref="D21:G21"/>
    <mergeCell ref="A15:C15"/>
    <mergeCell ref="D17:G17"/>
    <mergeCell ref="D16:G16"/>
    <mergeCell ref="A2:G2"/>
    <mergeCell ref="A33:G3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60" customWidth="1" min="3" max="3"/>
    <col width="20" customWidth="1" min="4" max="4"/>
  </cols>
  <sheetData>
    <row r="1">
      <c r="A1" s="1" t="inlineStr">
        <is>
          <t>資本政策チェックリスト（ラウンド別）</t>
        </is>
      </c>
    </row>
    <row r="2">
      <c r="A2" s="2" t="inlineStr">
        <is>
          <t>各ラウンドで確認すべき設計ポイント。社内・専門家との議論のたたき台にお使いください</t>
        </is>
      </c>
    </row>
    <row r="4">
      <c r="A4" s="27" t="inlineStr">
        <is>
          <t>☐</t>
        </is>
      </c>
      <c r="B4" s="27" t="inlineStr">
        <is>
          <t>ラウンド</t>
        </is>
      </c>
      <c r="C4" s="27" t="inlineStr">
        <is>
          <t>確認項目</t>
        </is>
      </c>
      <c r="D4" s="27" t="inlineStr">
        <is>
          <t>担当</t>
        </is>
      </c>
    </row>
    <row r="5">
      <c r="A5" s="38" t="inlineStr">
        <is>
          <t>☐</t>
        </is>
      </c>
      <c r="B5" s="39" t="inlineStr">
        <is>
          <t>創業時</t>
        </is>
      </c>
      <c r="C5" s="40" t="inlineStr">
        <is>
          <t>創業株主間契約を締結（ベスティング・買戻し条項）</t>
        </is>
      </c>
      <c r="D5" s="26" t="inlineStr"/>
    </row>
    <row r="6">
      <c r="A6" s="38" t="inlineStr">
        <is>
          <t>☐</t>
        </is>
      </c>
      <c r="B6" s="39" t="inlineStr">
        <is>
          <t>創業時</t>
        </is>
      </c>
      <c r="C6" s="40" t="inlineStr">
        <is>
          <t>定款で株式譲渡制限・買取条項を整備</t>
        </is>
      </c>
      <c r="D6" s="26" t="inlineStr"/>
    </row>
    <row r="7">
      <c r="A7" s="38" t="inlineStr">
        <is>
          <t>☐</t>
        </is>
      </c>
      <c r="B7" s="39" t="inlineStr">
        <is>
          <t>創業時</t>
        </is>
      </c>
      <c r="C7" s="40" t="inlineStr">
        <is>
          <t>種類株式の活用（普通株式 vs 種類株式）を検討</t>
        </is>
      </c>
      <c r="D7" s="26" t="inlineStr"/>
    </row>
    <row r="8">
      <c r="A8" s="38" t="inlineStr">
        <is>
          <t>☐</t>
        </is>
      </c>
      <c r="B8" s="39" t="inlineStr">
        <is>
          <t>創業時</t>
        </is>
      </c>
      <c r="C8" s="40" t="inlineStr">
        <is>
          <t>創業者の持株比率を将来の希薄化を見据えて設計</t>
        </is>
      </c>
      <c r="D8" s="26" t="inlineStr"/>
    </row>
    <row r="9">
      <c r="A9" s="38" t="inlineStr">
        <is>
          <t>☐</t>
        </is>
      </c>
      <c r="B9" s="39" t="inlineStr">
        <is>
          <t>Seed</t>
        </is>
      </c>
      <c r="C9" s="40" t="inlineStr">
        <is>
          <t>投資契約書のレビュー（弁護士相談）</t>
        </is>
      </c>
      <c r="D9" s="26" t="inlineStr"/>
    </row>
    <row r="10">
      <c r="A10" s="38" t="inlineStr">
        <is>
          <t>☐</t>
        </is>
      </c>
      <c r="B10" s="39" t="inlineStr">
        <is>
          <t>Seed</t>
        </is>
      </c>
      <c r="C10" s="40" t="inlineStr">
        <is>
          <t>優先分配権の倍率・参加型/非参加型を確認</t>
        </is>
      </c>
      <c r="D10" s="26" t="inlineStr"/>
    </row>
    <row r="11">
      <c r="A11" s="38" t="inlineStr">
        <is>
          <t>☐</t>
        </is>
      </c>
      <c r="B11" s="39" t="inlineStr">
        <is>
          <t>Seed</t>
        </is>
      </c>
      <c r="C11" s="40" t="inlineStr">
        <is>
          <t>希薄化防止条項（ラチェット）の有無を確認</t>
        </is>
      </c>
      <c r="D11" s="26" t="inlineStr"/>
    </row>
    <row r="12">
      <c r="A12" s="38" t="inlineStr">
        <is>
          <t>☐</t>
        </is>
      </c>
      <c r="B12" s="39" t="inlineStr">
        <is>
          <t>Seed</t>
        </is>
      </c>
      <c r="C12" s="40" t="inlineStr">
        <is>
          <t>SOプールの初期設計（5〜10%枠確保）</t>
        </is>
      </c>
      <c r="D12" s="26" t="inlineStr"/>
    </row>
    <row r="13">
      <c r="A13" s="38" t="inlineStr">
        <is>
          <t>☐</t>
        </is>
      </c>
      <c r="B13" s="39" t="inlineStr">
        <is>
          <t>Series A</t>
        </is>
      </c>
      <c r="C13" s="40" t="inlineStr">
        <is>
          <t>リード投資家の選定（VC・CVC・事業会社）</t>
        </is>
      </c>
      <c r="D13" s="26" t="inlineStr"/>
    </row>
    <row r="14">
      <c r="A14" s="38" t="inlineStr">
        <is>
          <t>☐</t>
        </is>
      </c>
      <c r="B14" s="39" t="inlineStr">
        <is>
          <t>Series A</t>
        </is>
      </c>
      <c r="C14" s="40" t="inlineStr">
        <is>
          <t>取締役指名権・拒否権の交渉</t>
        </is>
      </c>
      <c r="D14" s="26" t="inlineStr"/>
    </row>
    <row r="15">
      <c r="A15" s="38" t="inlineStr">
        <is>
          <t>☐</t>
        </is>
      </c>
      <c r="B15" s="39" t="inlineStr">
        <is>
          <t>Series A</t>
        </is>
      </c>
      <c r="C15" s="40" t="inlineStr">
        <is>
          <t>税制適格SOの要件確認・初回付与</t>
        </is>
      </c>
      <c r="D15" s="26" t="inlineStr"/>
    </row>
    <row r="16">
      <c r="A16" s="38" t="inlineStr">
        <is>
          <t>☐</t>
        </is>
      </c>
      <c r="B16" s="39" t="inlineStr">
        <is>
          <t>Series A</t>
        </is>
      </c>
      <c r="C16" s="40" t="inlineStr">
        <is>
          <t>上場時の希薄化シミュレーション開始</t>
        </is>
      </c>
      <c r="D16" s="26" t="inlineStr"/>
    </row>
    <row r="17">
      <c r="A17" s="38" t="inlineStr">
        <is>
          <t>☐</t>
        </is>
      </c>
      <c r="B17" s="39" t="inlineStr">
        <is>
          <t>Series B/C</t>
        </is>
      </c>
      <c r="C17" s="40" t="inlineStr">
        <is>
          <t>事業計画と資本政策の整合性レビュー</t>
        </is>
      </c>
      <c r="D17" s="26" t="inlineStr"/>
    </row>
    <row r="18">
      <c r="A18" s="38" t="inlineStr">
        <is>
          <t>☐</t>
        </is>
      </c>
      <c r="B18" s="39" t="inlineStr">
        <is>
          <t>Series B/C</t>
        </is>
      </c>
      <c r="C18" s="40" t="inlineStr">
        <is>
          <t>コンバーティブル・エクイティ／J-KISS等の活用検討</t>
        </is>
      </c>
      <c r="D18" s="26" t="inlineStr"/>
    </row>
    <row r="19">
      <c r="A19" s="38" t="inlineStr">
        <is>
          <t>☐</t>
        </is>
      </c>
      <c r="B19" s="39" t="inlineStr">
        <is>
          <t>Series B/C</t>
        </is>
      </c>
      <c r="C19" s="40" t="inlineStr">
        <is>
          <t>SOプールの追加（10〜15%まで拡張）</t>
        </is>
      </c>
      <c r="D19" s="26" t="inlineStr"/>
    </row>
    <row r="20">
      <c r="A20" s="38" t="inlineStr">
        <is>
          <t>☐</t>
        </is>
      </c>
      <c r="B20" s="39" t="inlineStr">
        <is>
          <t>Series B/C</t>
        </is>
      </c>
      <c r="C20" s="40" t="inlineStr">
        <is>
          <t>VC側のExit戦略（IPO希望時期・売却シナリオ）すり合わせ</t>
        </is>
      </c>
      <c r="D20" s="26" t="inlineStr"/>
    </row>
    <row r="21">
      <c r="A21" s="38" t="inlineStr">
        <is>
          <t>☐</t>
        </is>
      </c>
      <c r="B21" s="39" t="inlineStr">
        <is>
          <t>Pre-IPO</t>
        </is>
      </c>
      <c r="C21" s="40" t="inlineStr">
        <is>
          <t>種類株式を普通株式に転換（強制転換条項発動）</t>
        </is>
      </c>
      <c r="D21" s="26" t="inlineStr"/>
    </row>
    <row r="22">
      <c r="A22" s="38" t="inlineStr">
        <is>
          <t>☐</t>
        </is>
      </c>
      <c r="B22" s="39" t="inlineStr">
        <is>
          <t>Pre-IPO</t>
        </is>
      </c>
      <c r="C22" s="40" t="inlineStr">
        <is>
          <t>ロックアップ条件の確認（180日標準）</t>
        </is>
      </c>
      <c r="D22" s="26" t="inlineStr"/>
    </row>
    <row r="23">
      <c r="A23" s="38" t="inlineStr">
        <is>
          <t>☐</t>
        </is>
      </c>
      <c r="B23" s="39" t="inlineStr">
        <is>
          <t>Pre-IPO</t>
        </is>
      </c>
      <c r="C23" s="40" t="inlineStr">
        <is>
          <t>創業者・役員の譲渡制限解除タイミング設計</t>
        </is>
      </c>
      <c r="D23" s="26" t="inlineStr"/>
    </row>
    <row r="24">
      <c r="A24" s="38" t="inlineStr">
        <is>
          <t>☐</t>
        </is>
      </c>
      <c r="B24" s="39" t="inlineStr">
        <is>
          <t>Pre-IPO</t>
        </is>
      </c>
      <c r="C24" s="40" t="inlineStr">
        <is>
          <t>監査法人による株主名簿のクリーンアップ確認</t>
        </is>
      </c>
      <c r="D24" s="26" t="inlineStr"/>
    </row>
    <row r="25">
      <c r="A25" s="38" t="inlineStr">
        <is>
          <t>☐</t>
        </is>
      </c>
      <c r="B25" s="39" t="inlineStr">
        <is>
          <t>Pre-IPO</t>
        </is>
      </c>
      <c r="C25" s="40" t="inlineStr">
        <is>
          <t>関連当事者取引の解消・名義株の整理</t>
        </is>
      </c>
      <c r="D25" s="26" t="inlineStr"/>
    </row>
    <row r="26">
      <c r="A26" s="38" t="inlineStr">
        <is>
          <t>☐</t>
        </is>
      </c>
      <c r="B26" s="39" t="inlineStr">
        <is>
          <t>IPO申請期</t>
        </is>
      </c>
      <c r="C26" s="40" t="inlineStr">
        <is>
          <t>上場時の創業者持株比率を最終確認（30%以上推奨）</t>
        </is>
      </c>
      <c r="D26" s="26" t="inlineStr"/>
    </row>
    <row r="27">
      <c r="A27" s="38" t="inlineStr">
        <is>
          <t>☐</t>
        </is>
      </c>
      <c r="B27" s="39" t="inlineStr">
        <is>
          <t>IPO申請期</t>
        </is>
      </c>
      <c r="C27" s="40" t="inlineStr">
        <is>
          <t>売出比率と公募増資比率のバランス決定</t>
        </is>
      </c>
      <c r="D27" s="26" t="inlineStr"/>
    </row>
    <row r="28">
      <c r="A28" s="38" t="inlineStr">
        <is>
          <t>☐</t>
        </is>
      </c>
      <c r="B28" s="39" t="inlineStr">
        <is>
          <t>IPO申請期</t>
        </is>
      </c>
      <c r="C28" s="40" t="inlineStr">
        <is>
          <t>主幹事証券会社との価格戦略すり合わせ</t>
        </is>
      </c>
      <c r="D28" s="26" t="inlineStr"/>
    </row>
    <row r="29">
      <c r="A29" s="38" t="inlineStr">
        <is>
          <t>☐</t>
        </is>
      </c>
      <c r="B29" s="39" t="inlineStr">
        <is>
          <t>IPO申請期</t>
        </is>
      </c>
      <c r="C29" s="40" t="inlineStr">
        <is>
          <t>上場後のIR戦略・株主構成の安定化施策を準備</t>
        </is>
      </c>
      <c r="D29" s="26" t="inlineStr"/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2026-05-12T02:20:08Z</dcterms:created>
  <dcterms:modified xsi:type="dcterms:W3CDTF">2026-05-12T02:20:10Z</dcterms:modified>
</cp:coreProperties>
</file>